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sasa\Desktop\"/>
    </mc:Choice>
  </mc:AlternateContent>
  <xr:revisionPtr revIDLastSave="241" documentId="13_ncr:1_{887AF4EA-892C-4F96-8899-0E132238B2CC}" xr6:coauthVersionLast="47" xr6:coauthVersionMax="47" xr10:uidLastSave="{F26951A4-9C56-4473-B837-F73EED7EAD60}"/>
  <bookViews>
    <workbookView xWindow="28680" yWindow="-120" windowWidth="19440" windowHeight="14880" xr2:uid="{31522906-032F-482A-B07F-A1DDBB250859}"/>
  </bookViews>
  <sheets>
    <sheet name="Zeta potentail of PEC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7" i="1"/>
  <c r="G30" i="1"/>
  <c r="G31" i="1"/>
  <c r="G32" i="1"/>
  <c r="G33" i="1"/>
  <c r="G34" i="1"/>
  <c r="G35" i="1"/>
  <c r="F30" i="1"/>
  <c r="F31" i="1"/>
  <c r="F32" i="1"/>
  <c r="F33" i="1"/>
  <c r="F34" i="1"/>
  <c r="F35" i="1"/>
  <c r="G29" i="1"/>
  <c r="F29" i="1"/>
  <c r="G40" i="1"/>
  <c r="G41" i="1"/>
  <c r="G42" i="1"/>
  <c r="G43" i="1"/>
  <c r="G44" i="1"/>
  <c r="G45" i="1"/>
  <c r="F40" i="1"/>
  <c r="F41" i="1"/>
  <c r="F42" i="1"/>
  <c r="F43" i="1"/>
  <c r="F44" i="1"/>
  <c r="F45" i="1"/>
  <c r="G39" i="1"/>
  <c r="F39" i="1"/>
  <c r="F19" i="1"/>
  <c r="F20" i="1"/>
  <c r="F21" i="1"/>
  <c r="F22" i="1"/>
  <c r="F23" i="1"/>
  <c r="F18" i="1"/>
  <c r="E19" i="1"/>
  <c r="E20" i="1"/>
  <c r="E21" i="1"/>
  <c r="E22" i="1"/>
  <c r="E23" i="1"/>
  <c r="F13" i="1"/>
  <c r="F7" i="1"/>
  <c r="F8" i="1"/>
  <c r="F9" i="1"/>
  <c r="F10" i="1"/>
  <c r="F11" i="1"/>
  <c r="F12" i="1"/>
  <c r="E18" i="1"/>
</calcChain>
</file>

<file path=xl/sharedStrings.xml><?xml version="1.0" encoding="utf-8"?>
<sst xmlns="http://schemas.openxmlformats.org/spreadsheetml/2006/main" count="18" uniqueCount="11">
  <si>
    <t>ζ-Potential results of Chitosan–DNA complexes as a function of their stoichiometric charge ratio (N/P 0.1, 0.5, 1, 2, 5, 10, and 20).</t>
  </si>
  <si>
    <t>Data presented in Figure 4</t>
  </si>
  <si>
    <t>NAS032</t>
  </si>
  <si>
    <t>N/P Ratio</t>
  </si>
  <si>
    <t>Average</t>
  </si>
  <si>
    <t>st dev</t>
  </si>
  <si>
    <t>NAS075</t>
  </si>
  <si>
    <t>St.dev</t>
  </si>
  <si>
    <t>Depoly nas-032</t>
  </si>
  <si>
    <t>st.dev</t>
  </si>
  <si>
    <t>Depoly nas-075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</si>
</sst>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1" fillId="0" borderId="1" xfId="0" applyFont="1" applyBorder="1"/>
    <xf numFmtId="0" fontId="0" fillId="0" borderId="1" xfId="0" applyBorder="1"/>
    <xf numFmtId="0" fontId="4" fillId="0" borderId="0" xfId="0" applyFont="1"/>
    <xf numFmtId="0" fontId="2" fillId="0" borderId="0" xfId="0" applyFont="1"/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E41DC-908B-4B44-8345-C5ECA7E838A5}">
  <dimension ref="B2:L55"/>
  <sheetViews>
    <sheetView tabSelected="1" workbookViewId="0">
      <selection activeCell="H10" sqref="H10"/>
    </sheetView>
  </sheetViews>
  <sheetFormatPr defaultRowHeight="15"/>
  <sheetData>
    <row r="2" spans="2:12">
      <c r="B2" s="6" t="s">
        <v>0</v>
      </c>
    </row>
    <row r="3" spans="2:12">
      <c r="B3" t="s">
        <v>1</v>
      </c>
    </row>
    <row r="5" spans="2:12">
      <c r="C5" s="8" t="s">
        <v>2</v>
      </c>
      <c r="D5" s="8"/>
      <c r="E5" s="8"/>
      <c r="F5" s="8"/>
      <c r="G5" s="7"/>
    </row>
    <row r="6" spans="2:12">
      <c r="B6" s="3" t="s">
        <v>3</v>
      </c>
      <c r="C6">
        <v>1</v>
      </c>
      <c r="D6">
        <v>2</v>
      </c>
      <c r="E6" t="s">
        <v>4</v>
      </c>
      <c r="F6" t="s">
        <v>5</v>
      </c>
    </row>
    <row r="7" spans="2:12">
      <c r="B7" s="1">
        <v>0.1</v>
      </c>
      <c r="C7">
        <v>-36.700000000000003</v>
      </c>
      <c r="D7">
        <v>-34.700000000000003</v>
      </c>
      <c r="E7" s="2">
        <f>AVERAGE(C7:D7)</f>
        <v>-35.700000000000003</v>
      </c>
      <c r="F7">
        <f>_xlfn.STDEV.S(C7:D7)</f>
        <v>1.4142135623730951</v>
      </c>
    </row>
    <row r="8" spans="2:12">
      <c r="B8" s="1">
        <v>0.5</v>
      </c>
      <c r="C8" s="1">
        <v>-33.366666670000001</v>
      </c>
      <c r="D8" s="1">
        <v>-33.966666670000002</v>
      </c>
      <c r="E8" s="2">
        <f t="shared" ref="E8:E13" si="0">AVERAGE(C8:D8)</f>
        <v>-33.666666669999998</v>
      </c>
      <c r="F8">
        <f>STDEV(C8:D8)</f>
        <v>0.42426406871192951</v>
      </c>
    </row>
    <row r="9" spans="2:12">
      <c r="B9" s="1">
        <v>1</v>
      </c>
      <c r="C9" s="1">
        <v>-28.93333333</v>
      </c>
      <c r="D9" s="1">
        <v>-26.4</v>
      </c>
      <c r="E9" s="2">
        <f t="shared" si="0"/>
        <v>-27.666666665000001</v>
      </c>
      <c r="F9">
        <f>STDEV(C9:D9)</f>
        <v>1.7913371766488988</v>
      </c>
    </row>
    <row r="10" spans="2:12">
      <c r="B10" s="1">
        <v>2</v>
      </c>
      <c r="C10" s="1">
        <v>21.4</v>
      </c>
      <c r="D10" s="1">
        <v>21.7</v>
      </c>
      <c r="E10" s="2">
        <f t="shared" si="0"/>
        <v>21.549999999999997</v>
      </c>
      <c r="F10">
        <f>STDEV(C10:D10)</f>
        <v>0.21213203435596475</v>
      </c>
    </row>
    <row r="11" spans="2:12">
      <c r="B11" s="1">
        <v>5</v>
      </c>
      <c r="C11" s="1">
        <v>32.366666670000001</v>
      </c>
      <c r="D11" s="1">
        <v>32.133333329999999</v>
      </c>
      <c r="E11" s="2">
        <f t="shared" si="0"/>
        <v>32.25</v>
      </c>
      <c r="F11">
        <f>STDEV(C11:D11)</f>
        <v>0.16499158699090735</v>
      </c>
    </row>
    <row r="12" spans="2:12">
      <c r="B12" s="1">
        <v>10</v>
      </c>
      <c r="C12" s="1">
        <v>35.333333330000002</v>
      </c>
      <c r="D12" s="1">
        <v>35.266666669999999</v>
      </c>
      <c r="E12" s="2">
        <f t="shared" si="0"/>
        <v>35.299999999999997</v>
      </c>
      <c r="F12">
        <f>STDEV(C12:D12)</f>
        <v>4.7140447365059915E-2</v>
      </c>
    </row>
    <row r="13" spans="2:12">
      <c r="B13" s="1">
        <v>20</v>
      </c>
      <c r="C13">
        <v>40.700000000000003</v>
      </c>
      <c r="D13">
        <v>45.6</v>
      </c>
      <c r="E13" s="2">
        <f t="shared" si="0"/>
        <v>43.150000000000006</v>
      </c>
      <c r="F13">
        <f>STDEV(C13:D13)</f>
        <v>3.4648232278140818</v>
      </c>
    </row>
    <row r="14" spans="2:12">
      <c r="B14" s="1"/>
      <c r="C14" s="1"/>
      <c r="D14" s="1"/>
      <c r="E14" s="1"/>
      <c r="I14" s="1"/>
      <c r="J14" s="1"/>
      <c r="K14" s="1"/>
      <c r="L14" s="1"/>
    </row>
    <row r="15" spans="2:12" s="5" customFormat="1">
      <c r="B15" s="4"/>
      <c r="C15" s="4"/>
      <c r="D15" s="4"/>
      <c r="E15" s="4"/>
      <c r="I15" s="4"/>
      <c r="J15" s="4"/>
      <c r="K15" s="4"/>
      <c r="L15" s="4"/>
    </row>
    <row r="16" spans="2:12">
      <c r="B16" s="1"/>
      <c r="C16" s="8" t="s">
        <v>6</v>
      </c>
      <c r="D16" s="8"/>
      <c r="E16" s="8"/>
      <c r="F16" s="8"/>
      <c r="I16" s="1"/>
      <c r="J16" s="1"/>
      <c r="K16" s="1"/>
      <c r="L16" s="1"/>
    </row>
    <row r="17" spans="2:12">
      <c r="B17" s="3" t="s">
        <v>3</v>
      </c>
      <c r="C17" s="3">
        <v>1</v>
      </c>
      <c r="D17" s="3">
        <v>2</v>
      </c>
      <c r="E17" s="3" t="s">
        <v>4</v>
      </c>
      <c r="F17" s="3" t="s">
        <v>7</v>
      </c>
      <c r="I17" s="1"/>
      <c r="J17" s="1"/>
      <c r="K17" s="1"/>
      <c r="L17" s="1"/>
    </row>
    <row r="18" spans="2:12">
      <c r="B18" s="1">
        <v>0.1</v>
      </c>
      <c r="C18" s="1">
        <v>-38.4</v>
      </c>
      <c r="D18" s="1">
        <v>-39.333300000000001</v>
      </c>
      <c r="E18" s="1">
        <f>AVERAGE(C18:D18)</f>
        <v>-38.86665</v>
      </c>
      <c r="F18" s="1">
        <f>_xlfn.STDEV.S(C18:D18)</f>
        <v>0.65994275888140663</v>
      </c>
      <c r="I18" s="1"/>
      <c r="J18" s="1"/>
      <c r="K18" s="1"/>
      <c r="L18" s="1"/>
    </row>
    <row r="19" spans="2:12">
      <c r="B19" s="1">
        <v>0.5</v>
      </c>
      <c r="C19" s="1">
        <v>-36.833300000000001</v>
      </c>
      <c r="D19" s="1">
        <v>-35.2333</v>
      </c>
      <c r="E19" s="1">
        <f t="shared" ref="E19:E24" si="1">AVERAGE(C19:D19)</f>
        <v>-36.033299999999997</v>
      </c>
      <c r="F19" s="1">
        <f t="shared" ref="F19:F24" si="2">_xlfn.STDEV.S(C19:D19)</f>
        <v>1.1313708498984771</v>
      </c>
      <c r="I19" s="1"/>
      <c r="J19" s="1"/>
      <c r="K19" s="1"/>
      <c r="L19" s="1"/>
    </row>
    <row r="20" spans="2:12">
      <c r="B20" s="1">
        <v>1</v>
      </c>
      <c r="C20" s="1">
        <v>-24.5</v>
      </c>
      <c r="D20" s="1">
        <v>-25.833300000000001</v>
      </c>
      <c r="E20" s="1">
        <f t="shared" si="1"/>
        <v>-25.166650000000001</v>
      </c>
      <c r="F20" s="1">
        <f t="shared" si="2"/>
        <v>0.94278547135602475</v>
      </c>
      <c r="I20" s="1"/>
      <c r="J20" s="1"/>
      <c r="K20" s="1"/>
      <c r="L20" s="1"/>
    </row>
    <row r="21" spans="2:12">
      <c r="B21" s="1">
        <v>2</v>
      </c>
      <c r="C21" s="1">
        <v>28.866669999999999</v>
      </c>
      <c r="D21" s="1">
        <v>33.200000000000003</v>
      </c>
      <c r="E21" s="1">
        <f t="shared" si="1"/>
        <v>31.033335000000001</v>
      </c>
      <c r="F21" s="1">
        <f t="shared" si="2"/>
        <v>3.0641270281191044</v>
      </c>
      <c r="I21" s="1"/>
      <c r="J21" s="1"/>
      <c r="K21" s="1"/>
      <c r="L21" s="1"/>
    </row>
    <row r="22" spans="2:12">
      <c r="B22" s="1">
        <v>5</v>
      </c>
      <c r="C22" s="1">
        <v>40.533329999999999</v>
      </c>
      <c r="D22" s="1">
        <v>37.200000000000003</v>
      </c>
      <c r="E22" s="1">
        <f t="shared" si="1"/>
        <v>38.866664999999998</v>
      </c>
      <c r="F22" s="1">
        <f t="shared" si="2"/>
        <v>2.3570202469325521</v>
      </c>
      <c r="I22" s="1"/>
      <c r="J22" s="1"/>
      <c r="K22" s="1"/>
      <c r="L22" s="1"/>
    </row>
    <row r="23" spans="2:12">
      <c r="B23" s="1">
        <v>10</v>
      </c>
      <c r="C23" s="1">
        <v>40.166670000000003</v>
      </c>
      <c r="D23" s="1">
        <v>41</v>
      </c>
      <c r="E23" s="1">
        <f t="shared" si="1"/>
        <v>40.583335000000005</v>
      </c>
      <c r="F23" s="1">
        <f t="shared" si="2"/>
        <v>0.5892532939661832</v>
      </c>
      <c r="I23" s="1"/>
      <c r="J23" s="1"/>
      <c r="K23" s="1"/>
      <c r="L23" s="1"/>
    </row>
    <row r="24" spans="2:12">
      <c r="B24" s="1">
        <v>20</v>
      </c>
      <c r="C24" s="1">
        <v>53.133330000000001</v>
      </c>
      <c r="D24" s="1">
        <v>54.833329999999997</v>
      </c>
      <c r="E24" s="1">
        <v>53.983330000000002</v>
      </c>
      <c r="F24" s="1">
        <v>1.2020820000000001</v>
      </c>
      <c r="I24" s="1"/>
      <c r="J24" s="1"/>
      <c r="K24" s="1"/>
      <c r="L24" s="1"/>
    </row>
    <row r="25" spans="2:12">
      <c r="B25" s="1"/>
      <c r="C25" s="1"/>
      <c r="D25" s="1"/>
      <c r="E25" s="1"/>
      <c r="I25" s="1"/>
      <c r="J25" s="1"/>
      <c r="K25" s="1"/>
      <c r="L25" s="1"/>
    </row>
    <row r="26" spans="2:12" s="5" customFormat="1">
      <c r="B26" s="4"/>
      <c r="C26" s="4"/>
      <c r="D26" s="4"/>
      <c r="E26" s="4"/>
      <c r="I26" s="4"/>
      <c r="J26" s="4"/>
      <c r="K26" s="4"/>
      <c r="L26" s="4"/>
    </row>
    <row r="27" spans="2:12">
      <c r="C27" s="8" t="s">
        <v>8</v>
      </c>
      <c r="D27" s="8"/>
      <c r="E27" s="8"/>
      <c r="F27" s="8"/>
      <c r="G27" s="8"/>
    </row>
    <row r="28" spans="2:12">
      <c r="B28" s="3" t="s">
        <v>3</v>
      </c>
      <c r="C28" s="7">
        <v>1</v>
      </c>
      <c r="D28" s="7">
        <v>2</v>
      </c>
      <c r="E28" s="7">
        <v>3</v>
      </c>
      <c r="F28" s="7" t="s">
        <v>4</v>
      </c>
      <c r="G28" s="7" t="s">
        <v>9</v>
      </c>
    </row>
    <row r="29" spans="2:12">
      <c r="B29" s="1">
        <v>0.1</v>
      </c>
      <c r="C29" s="1">
        <v>-58.1</v>
      </c>
      <c r="D29" s="1">
        <v>-61.3</v>
      </c>
      <c r="E29" s="1">
        <v>-58.3</v>
      </c>
      <c r="F29" s="1">
        <f>AVERAGE(C29:E29)</f>
        <v>-59.233333333333327</v>
      </c>
      <c r="G29" s="1">
        <f>_xlfn.STDEV.S(C29:E29)</f>
        <v>1.792577287966499</v>
      </c>
      <c r="H29" s="1"/>
      <c r="I29" s="1"/>
      <c r="J29" s="1"/>
      <c r="L29" s="1"/>
    </row>
    <row r="30" spans="2:12">
      <c r="B30" s="1">
        <v>0.5</v>
      </c>
      <c r="C30" s="1">
        <v>-27.2</v>
      </c>
      <c r="D30" s="1">
        <v>-26.1</v>
      </c>
      <c r="E30" s="1">
        <v>-33.799999999999997</v>
      </c>
      <c r="F30" s="1">
        <f t="shared" ref="F30:F35" si="3">AVERAGE(C30:E30)</f>
        <v>-29.033333333333331</v>
      </c>
      <c r="G30" s="1">
        <f t="shared" ref="G30:G35" si="4">_xlfn.STDEV.S(C30:E30)</f>
        <v>4.1645327869202173</v>
      </c>
      <c r="H30" s="1"/>
      <c r="I30" s="1"/>
      <c r="J30" s="1"/>
      <c r="L30" s="1"/>
    </row>
    <row r="31" spans="2:12">
      <c r="B31" s="1">
        <v>1</v>
      </c>
      <c r="C31" s="1">
        <v>-28.6</v>
      </c>
      <c r="D31" s="1">
        <v>-30.6</v>
      </c>
      <c r="E31" s="1">
        <v>-27.3</v>
      </c>
      <c r="F31" s="1">
        <f t="shared" si="3"/>
        <v>-28.833333333333332</v>
      </c>
      <c r="G31" s="1">
        <f t="shared" si="4"/>
        <v>1.662327685305558</v>
      </c>
      <c r="H31" s="1"/>
      <c r="I31" s="1"/>
      <c r="J31" s="1"/>
      <c r="L31" s="1"/>
    </row>
    <row r="32" spans="2:12">
      <c r="B32" s="1">
        <v>2</v>
      </c>
      <c r="C32" s="1">
        <v>17.8</v>
      </c>
      <c r="D32" s="1">
        <v>17.8</v>
      </c>
      <c r="E32" s="1">
        <v>16.399999999999999</v>
      </c>
      <c r="F32" s="1">
        <f t="shared" si="3"/>
        <v>17.333333333333332</v>
      </c>
      <c r="G32" s="1">
        <f t="shared" si="4"/>
        <v>0.80829037686547733</v>
      </c>
      <c r="H32" s="1"/>
      <c r="I32" s="1"/>
      <c r="J32" s="1"/>
      <c r="L32" s="1"/>
    </row>
    <row r="33" spans="2:12">
      <c r="B33" s="1">
        <v>5</v>
      </c>
      <c r="C33" s="1">
        <v>31.4</v>
      </c>
      <c r="D33" s="1">
        <v>32.1</v>
      </c>
      <c r="E33" s="1">
        <v>29.5</v>
      </c>
      <c r="F33" s="1">
        <f t="shared" si="3"/>
        <v>31</v>
      </c>
      <c r="G33" s="1">
        <f t="shared" si="4"/>
        <v>1.3453624047073713</v>
      </c>
      <c r="H33" s="1"/>
      <c r="I33" s="1"/>
      <c r="J33" s="1"/>
      <c r="L33" s="1"/>
    </row>
    <row r="34" spans="2:12">
      <c r="B34" s="1">
        <v>10</v>
      </c>
      <c r="C34" s="1">
        <v>40.5</v>
      </c>
      <c r="D34" s="1">
        <v>36.9</v>
      </c>
      <c r="E34" s="1">
        <v>37.799999999999997</v>
      </c>
      <c r="F34" s="1">
        <f t="shared" si="3"/>
        <v>38.4</v>
      </c>
      <c r="G34" s="1">
        <f t="shared" si="4"/>
        <v>1.8734993995195206</v>
      </c>
      <c r="H34" s="1"/>
      <c r="I34" s="1"/>
      <c r="J34" s="1"/>
      <c r="L34" s="1"/>
    </row>
    <row r="35" spans="2:12">
      <c r="B35" s="1">
        <v>20</v>
      </c>
      <c r="C35" s="1">
        <v>35.700000000000003</v>
      </c>
      <c r="D35" s="1">
        <v>36.700000000000003</v>
      </c>
      <c r="E35" s="1">
        <v>37.299999999999997</v>
      </c>
      <c r="F35" s="1">
        <f t="shared" si="3"/>
        <v>36.56666666666667</v>
      </c>
      <c r="G35" s="1">
        <f t="shared" si="4"/>
        <v>0.80829037686547345</v>
      </c>
      <c r="H35" s="1"/>
      <c r="I35" s="1"/>
      <c r="J35" s="1"/>
      <c r="L35" s="1"/>
    </row>
    <row r="36" spans="2:12" s="5" customFormat="1"/>
    <row r="37" spans="2:12">
      <c r="B37" s="1"/>
      <c r="C37" s="8" t="s">
        <v>10</v>
      </c>
      <c r="D37" s="8"/>
      <c r="E37" s="8"/>
      <c r="F37" s="8"/>
      <c r="G37" s="8"/>
    </row>
    <row r="38" spans="2:12">
      <c r="B38" s="3" t="s">
        <v>3</v>
      </c>
      <c r="C38" s="3">
        <v>1</v>
      </c>
      <c r="D38" s="3">
        <v>2</v>
      </c>
      <c r="E38" s="3">
        <v>3</v>
      </c>
      <c r="F38" s="3" t="s">
        <v>4</v>
      </c>
      <c r="G38" s="3" t="s">
        <v>9</v>
      </c>
      <c r="H38" s="1"/>
    </row>
    <row r="39" spans="2:12">
      <c r="B39" s="1">
        <v>0.1</v>
      </c>
      <c r="C39" s="1">
        <v>-38.700000000000003</v>
      </c>
      <c r="D39" s="1">
        <v>-40.6</v>
      </c>
      <c r="E39" s="1">
        <v>-36.200000000000003</v>
      </c>
      <c r="F39" s="1">
        <f>AVERAGE(C39:E39)</f>
        <v>-38.500000000000007</v>
      </c>
      <c r="G39" s="1">
        <f>_xlfn.STDEV.S(C39:E39)</f>
        <v>2.2068076490713904</v>
      </c>
      <c r="H39" s="1"/>
      <c r="I39" s="1"/>
      <c r="J39" s="1"/>
    </row>
    <row r="40" spans="2:12">
      <c r="B40" s="1">
        <v>0.5</v>
      </c>
      <c r="C40" s="1">
        <v>-40.799999999999997</v>
      </c>
      <c r="D40" s="1">
        <v>-31.5</v>
      </c>
      <c r="E40" s="1">
        <v>-25.6</v>
      </c>
      <c r="F40" s="1">
        <f t="shared" ref="F40:F45" si="5">AVERAGE(C40:E40)</f>
        <v>-32.633333333333333</v>
      </c>
      <c r="G40" s="1">
        <f t="shared" ref="G40:G45" si="6">_xlfn.STDEV.S(C40:E40)</f>
        <v>7.663115119410195</v>
      </c>
      <c r="H40" s="1"/>
      <c r="I40" s="1"/>
      <c r="J40" s="1"/>
    </row>
    <row r="41" spans="2:12">
      <c r="B41" s="1">
        <v>1</v>
      </c>
      <c r="C41" s="1">
        <v>-22.4</v>
      </c>
      <c r="D41" s="1">
        <v>-21.7</v>
      </c>
      <c r="E41" s="1">
        <v>-22.3</v>
      </c>
      <c r="F41" s="1">
        <f t="shared" si="5"/>
        <v>-22.133333333333329</v>
      </c>
      <c r="G41" s="1">
        <f t="shared" si="6"/>
        <v>0.37859388972001828</v>
      </c>
      <c r="H41" s="1"/>
      <c r="I41" s="1"/>
      <c r="J41" s="1"/>
    </row>
    <row r="42" spans="2:12">
      <c r="B42" s="1">
        <v>2</v>
      </c>
      <c r="C42" s="1">
        <v>34</v>
      </c>
      <c r="D42" s="1">
        <v>12.9</v>
      </c>
      <c r="E42" s="1">
        <v>11.4</v>
      </c>
      <c r="F42" s="1">
        <f t="shared" si="5"/>
        <v>19.433333333333334</v>
      </c>
      <c r="G42" s="1">
        <f t="shared" si="6"/>
        <v>12.63737842012074</v>
      </c>
      <c r="H42" s="1"/>
      <c r="I42" s="1"/>
      <c r="J42" s="1"/>
    </row>
    <row r="43" spans="2:12">
      <c r="B43" s="1">
        <v>5</v>
      </c>
      <c r="C43" s="1">
        <v>40.700000000000003</v>
      </c>
      <c r="D43" s="1">
        <v>39.5</v>
      </c>
      <c r="E43" s="1">
        <v>38.1</v>
      </c>
      <c r="F43" s="1">
        <f t="shared" si="5"/>
        <v>39.433333333333337</v>
      </c>
      <c r="G43" s="1">
        <f t="shared" si="6"/>
        <v>1.301281419729543</v>
      </c>
      <c r="H43" s="1"/>
      <c r="I43" s="1"/>
      <c r="J43" s="1"/>
    </row>
    <row r="44" spans="2:12">
      <c r="B44" s="1">
        <v>10</v>
      </c>
      <c r="C44" s="1">
        <v>47.7</v>
      </c>
      <c r="D44" s="1">
        <v>47.8</v>
      </c>
      <c r="E44" s="1">
        <v>43.1</v>
      </c>
      <c r="F44" s="1">
        <f t="shared" si="5"/>
        <v>46.199999999999996</v>
      </c>
      <c r="G44" s="1">
        <f t="shared" si="6"/>
        <v>2.6851443164195095</v>
      </c>
      <c r="H44" s="1"/>
      <c r="I44" s="1"/>
      <c r="J44" s="1"/>
    </row>
    <row r="45" spans="2:12">
      <c r="B45" s="1">
        <v>20</v>
      </c>
      <c r="C45" s="1">
        <v>48.1</v>
      </c>
      <c r="D45" s="1">
        <v>46.8</v>
      </c>
      <c r="E45" s="1">
        <v>49.4</v>
      </c>
      <c r="F45" s="1">
        <f t="shared" si="5"/>
        <v>48.1</v>
      </c>
      <c r="G45" s="1">
        <f t="shared" si="6"/>
        <v>1.3000000000000007</v>
      </c>
      <c r="H45" s="1"/>
      <c r="I45" s="1"/>
      <c r="J45" s="1"/>
    </row>
    <row r="49" spans="2:10">
      <c r="B49" s="1"/>
      <c r="I49" s="1"/>
      <c r="J49" s="1"/>
    </row>
    <row r="50" spans="2:10">
      <c r="B50" s="1"/>
      <c r="H50" s="1"/>
      <c r="I50" s="1"/>
      <c r="J50" s="1"/>
    </row>
    <row r="51" spans="2:10">
      <c r="B51" s="1"/>
      <c r="F51" s="1"/>
      <c r="G51" s="1"/>
      <c r="H51" s="1"/>
      <c r="I51" s="1"/>
      <c r="J51" s="1"/>
    </row>
    <row r="52" spans="2:10">
      <c r="B52" s="1"/>
      <c r="G52" s="1"/>
      <c r="I52" s="1"/>
      <c r="J52" s="1"/>
    </row>
    <row r="53" spans="2:10">
      <c r="B53" s="1"/>
      <c r="G53" s="1"/>
      <c r="I53" s="1"/>
      <c r="J53" s="1"/>
    </row>
    <row r="54" spans="2:10">
      <c r="B54" s="1"/>
      <c r="F54" s="1"/>
      <c r="G54" s="1"/>
      <c r="H54" s="1"/>
      <c r="I54" s="1"/>
      <c r="J54" s="1"/>
    </row>
    <row r="55" spans="2:10">
      <c r="B55" s="1"/>
      <c r="F55" s="1"/>
      <c r="G55" s="1"/>
      <c r="H55" s="1"/>
      <c r="I55" s="1"/>
      <c r="J55" s="1"/>
    </row>
  </sheetData>
  <mergeCells count="4">
    <mergeCell ref="C16:F16"/>
    <mergeCell ref="C27:G27"/>
    <mergeCell ref="C37:G37"/>
    <mergeCell ref="C5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6" ma:contentTypeDescription="Create a new document." ma:contentTypeScope="" ma:versionID="0659afec1571c1fe7eac513a826f9939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a5e194532dc8897611d878fd2d1562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  <SharedWithUsers xmlns="7cf861dc-a431-4ef3-8baf-d03d54e74a07">
      <UserInfo>
        <DisplayName/>
        <AccountId xsi:nil="true"/>
        <AccountType/>
      </UserInfo>
    </SharedWithUsers>
    <MediaLengthInSeconds xmlns="1c66cb88-db77-4d42-9dc4-fb37066edc24" xsi:nil="true"/>
  </documentManagement>
</p:properties>
</file>

<file path=customXml/itemProps1.xml><?xml version="1.0" encoding="utf-8"?>
<ds:datastoreItem xmlns:ds="http://schemas.openxmlformats.org/officeDocument/2006/customXml" ds:itemID="{376B6120-8BE3-49C9-9483-ADCA43C12665}"/>
</file>

<file path=customXml/itemProps2.xml><?xml version="1.0" encoding="utf-8"?>
<ds:datastoreItem xmlns:ds="http://schemas.openxmlformats.org/officeDocument/2006/customXml" ds:itemID="{C24ED2E7-8E99-4E0F-9683-70B2F8BC7E69}"/>
</file>

<file path=customXml/itemProps3.xml><?xml version="1.0" encoding="utf-8"?>
<ds:datastoreItem xmlns:ds="http://schemas.openxmlformats.org/officeDocument/2006/customXml" ds:itemID="{3C8E778D-4C6E-47B5-9E67-4AC61ED581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Leeds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Ayesha Sajid</dc:creator>
  <cp:keywords/>
  <dc:description/>
  <cp:lastModifiedBy>Ayesha Sajid</cp:lastModifiedBy>
  <cp:revision/>
  <dcterms:created xsi:type="dcterms:W3CDTF">2023-04-12T18:15:57Z</dcterms:created>
  <dcterms:modified xsi:type="dcterms:W3CDTF">2023-04-27T01:10:36Z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  <property fmtid="{D5CDD505-2E9C-101B-9397-08002B2CF9AE}" pid="3" name="Order">
    <vt:r8>2492600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