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LAIRE WORK\WELMEC\KS2\FLAT PEEK\Wear\"/>
    </mc:Choice>
  </mc:AlternateContent>
  <bookViews>
    <workbookView xWindow="375" yWindow="1425" windowWidth="13785" windowHeight="6060" activeTab="3"/>
  </bookViews>
  <sheets>
    <sheet name="Weights" sheetId="1" r:id="rId1"/>
    <sheet name="Soak controls" sheetId="3" r:id="rId2"/>
    <sheet name="Results" sheetId="4" r:id="rId3"/>
    <sheet name="Overall" sheetId="9" r:id="rId4"/>
  </sheet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3" i="1"/>
  <c r="G10" i="3"/>
  <c r="G9" i="3"/>
  <c r="G5" i="3"/>
  <c r="G4" i="3"/>
  <c r="G6" i="1"/>
  <c r="B6" i="4" s="1"/>
  <c r="G7" i="1"/>
  <c r="B7" i="4" s="1"/>
  <c r="G8" i="1"/>
  <c r="G4" i="1"/>
  <c r="G5" i="1"/>
  <c r="G3" i="1"/>
  <c r="G21" i="1"/>
  <c r="G12" i="1"/>
  <c r="B13" i="4" s="1"/>
  <c r="B8" i="4" l="1"/>
  <c r="B3" i="4"/>
  <c r="H10" i="3"/>
  <c r="G17" i="3"/>
  <c r="G16" i="3"/>
  <c r="H17" i="3" s="1"/>
  <c r="K3" i="3" s="1"/>
  <c r="G26" i="1"/>
  <c r="B18" i="4" s="1"/>
  <c r="G25" i="1"/>
  <c r="B17" i="4" s="1"/>
  <c r="G24" i="1"/>
  <c r="B16" i="4" s="1"/>
  <c r="G23" i="1"/>
  <c r="B15" i="4" s="1"/>
  <c r="G22" i="1"/>
  <c r="B14" i="4" s="1"/>
  <c r="H5" i="3"/>
  <c r="B5" i="4"/>
  <c r="B4" i="4"/>
  <c r="J3" i="3" l="1"/>
  <c r="C4" i="4" s="1"/>
  <c r="D4" i="4" s="1"/>
  <c r="C15" i="4"/>
  <c r="D15" i="4" s="1"/>
  <c r="C16" i="4" l="1"/>
  <c r="D16" i="4" s="1"/>
  <c r="C13" i="4"/>
  <c r="D13" i="4" s="1"/>
  <c r="C17" i="4"/>
  <c r="D17" i="4" s="1"/>
  <c r="C18" i="4"/>
  <c r="D18" i="4" s="1"/>
  <c r="C14" i="4"/>
  <c r="D14" i="4" s="1"/>
  <c r="C6" i="4"/>
  <c r="D6" i="4" s="1"/>
  <c r="C5" i="9" s="1"/>
  <c r="C8" i="4"/>
  <c r="D8" i="4" s="1"/>
  <c r="C7" i="9" s="1"/>
  <c r="C7" i="4"/>
  <c r="D7" i="4" s="1"/>
  <c r="C6" i="9" s="1"/>
  <c r="C5" i="4"/>
  <c r="D5" i="4" s="1"/>
  <c r="C3" i="4"/>
  <c r="C4" i="9"/>
  <c r="D4" i="9" l="1"/>
  <c r="E4" i="9" s="1"/>
  <c r="D5" i="9"/>
  <c r="E5" i="9" s="1"/>
  <c r="D6" i="9"/>
  <c r="E6" i="9" s="1"/>
  <c r="D7" i="9"/>
  <c r="E7" i="9" s="1"/>
  <c r="D3" i="4"/>
  <c r="C3" i="9" s="1"/>
  <c r="C9" i="9" l="1"/>
  <c r="C10" i="9" s="1"/>
  <c r="C11" i="9" s="1"/>
  <c r="D3" i="9"/>
  <c r="E3" i="9" s="1"/>
  <c r="C8" i="9"/>
  <c r="E8" i="9" l="1"/>
  <c r="E9" i="9"/>
  <c r="E10" i="9" s="1"/>
  <c r="E11" i="9" s="1"/>
  <c r="D8" i="9"/>
  <c r="D9" i="9" l="1"/>
  <c r="D10" i="9" s="1"/>
  <c r="D11" i="9" s="1"/>
</calcChain>
</file>

<file path=xl/sharedStrings.xml><?xml version="1.0" encoding="utf-8"?>
<sst xmlns="http://schemas.openxmlformats.org/spreadsheetml/2006/main" count="78" uniqueCount="33">
  <si>
    <t>Average</t>
  </si>
  <si>
    <t>Insert no</t>
  </si>
  <si>
    <t>Weight loss</t>
  </si>
  <si>
    <t>Volume</t>
  </si>
  <si>
    <t>Weight loss C</t>
  </si>
  <si>
    <t>SD</t>
  </si>
  <si>
    <t>95% CL</t>
  </si>
  <si>
    <t>SE</t>
  </si>
  <si>
    <t>1Mc</t>
  </si>
  <si>
    <t>NEW INSERTS</t>
  </si>
  <si>
    <t>Pre test</t>
  </si>
  <si>
    <t>3Mc</t>
  </si>
  <si>
    <t>1X</t>
  </si>
  <si>
    <t>2X</t>
  </si>
  <si>
    <t>3X</t>
  </si>
  <si>
    <t>4X</t>
  </si>
  <si>
    <t>5X</t>
  </si>
  <si>
    <t>6X</t>
  </si>
  <si>
    <t>7X</t>
  </si>
  <si>
    <t>8X</t>
  </si>
  <si>
    <t>1Mc (High Kinematics)</t>
  </si>
  <si>
    <t>3Mc (High Kinematics)</t>
  </si>
  <si>
    <t>Pre-Test</t>
  </si>
  <si>
    <t>Comparable Data</t>
  </si>
  <si>
    <r>
      <t xml:space="preserve">Wear of moderately cross-linked polyethylene in fixed-bearing total knee replacements - </t>
    </r>
    <r>
      <rPr>
        <i/>
        <sz val="11"/>
        <rFont val="Times New Roman"/>
        <family val="1"/>
      </rPr>
      <t>Brockett et al (2012)</t>
    </r>
  </si>
  <si>
    <t>High Kinematics</t>
  </si>
  <si>
    <t>Intermediate Kinematics</t>
  </si>
  <si>
    <t>Mean Wear Rate (mm^3/Mc)</t>
  </si>
  <si>
    <t>95% CI</t>
  </si>
  <si>
    <t>Wear rate</t>
  </si>
  <si>
    <t>Average (minus station 3) n=5</t>
  </si>
  <si>
    <t>Cumulative results PEEK knee wear</t>
  </si>
  <si>
    <t>NB Insert #3 removed from analysis due to failure of station and therefore not presented within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</si>
</sst>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name val="Times New Roman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color indexed="12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164" fontId="6" fillId="0" borderId="0" xfId="0" applyNumberFormat="1" applyFont="1"/>
    <xf numFmtId="164" fontId="0" fillId="0" borderId="0" xfId="0" applyNumberFormat="1"/>
    <xf numFmtId="0" fontId="7" fillId="0" borderId="0" xfId="0" applyFont="1"/>
    <xf numFmtId="164" fontId="6" fillId="2" borderId="0" xfId="0" applyNumberFormat="1" applyFont="1" applyFill="1"/>
    <xf numFmtId="164" fontId="6" fillId="0" borderId="0" xfId="0" applyNumberFormat="1" applyFont="1" applyFill="1"/>
    <xf numFmtId="0" fontId="5" fillId="0" borderId="0" xfId="0" applyFont="1" applyAlignment="1">
      <alignment horizontal="center"/>
    </xf>
    <xf numFmtId="0" fontId="0" fillId="3" borderId="0" xfId="0" applyFill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2" fontId="3" fillId="0" borderId="0" xfId="0" applyNumberFormat="1" applyFont="1" applyFill="1"/>
    <xf numFmtId="164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2" fontId="0" fillId="0" borderId="0" xfId="0" applyNumberFormat="1" applyFill="1"/>
    <xf numFmtId="0" fontId="3" fillId="0" borderId="0" xfId="0" applyFont="1" applyFill="1"/>
    <xf numFmtId="0" fontId="11" fillId="0" borderId="0" xfId="0" applyFont="1" applyFill="1"/>
    <xf numFmtId="0" fontId="6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/>
    <xf numFmtId="0" fontId="3" fillId="0" borderId="0" xfId="0" applyFont="1"/>
    <xf numFmtId="164" fontId="13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14" fillId="2" borderId="0" xfId="0" applyNumberFormat="1" applyFont="1" applyFill="1"/>
    <xf numFmtId="164" fontId="14" fillId="4" borderId="0" xfId="0" applyNumberFormat="1" applyFont="1" applyFill="1"/>
    <xf numFmtId="0" fontId="5" fillId="0" borderId="0" xfId="0" applyFont="1" applyFill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zoomScale="85" zoomScaleNormal="85" workbookViewId="0">
      <selection activeCell="H33" sqref="H33"/>
    </sheetView>
  </sheetViews>
  <sheetFormatPr defaultRowHeight="15" x14ac:dyDescent="0.25"/>
  <cols>
    <col min="1" max="1" width="31.85546875" style="2" customWidth="1"/>
    <col min="2" max="2" width="12" style="2" customWidth="1"/>
    <col min="3" max="6" width="10.85546875" style="2" bestFit="1" customWidth="1"/>
    <col min="7" max="7" width="11.28515625" style="4" bestFit="1" customWidth="1"/>
    <col min="8" max="11" width="9.140625" style="2"/>
  </cols>
  <sheetData>
    <row r="1" spans="1:14" x14ac:dyDescent="0.25">
      <c r="A1" s="11" t="s">
        <v>9</v>
      </c>
      <c r="B1" s="13"/>
      <c r="C1" s="13"/>
      <c r="D1" s="13"/>
      <c r="E1" s="13"/>
      <c r="F1" s="13"/>
      <c r="G1" s="8"/>
      <c r="H1" s="13"/>
      <c r="I1" s="13"/>
      <c r="J1" s="13"/>
      <c r="K1" s="13"/>
      <c r="L1" s="12"/>
      <c r="M1" s="12"/>
      <c r="N1" s="12"/>
    </row>
    <row r="2" spans="1:14" x14ac:dyDescent="0.25">
      <c r="A2" s="1" t="s">
        <v>10</v>
      </c>
      <c r="B2" s="1">
        <v>1</v>
      </c>
      <c r="C2" s="1">
        <v>2</v>
      </c>
      <c r="D2" s="1">
        <v>3</v>
      </c>
      <c r="E2" s="1">
        <v>4</v>
      </c>
      <c r="F2" s="1">
        <v>5</v>
      </c>
      <c r="G2" s="3" t="s">
        <v>0</v>
      </c>
      <c r="H2" s="13"/>
      <c r="I2" s="13"/>
      <c r="J2" s="13"/>
      <c r="K2" s="13"/>
      <c r="L2" s="12"/>
      <c r="M2" s="12"/>
      <c r="N2" s="12"/>
    </row>
    <row r="3" spans="1:14" x14ac:dyDescent="0.25">
      <c r="A3" s="23" t="s">
        <v>12</v>
      </c>
      <c r="B3" s="28">
        <v>80.147630000000007</v>
      </c>
      <c r="C3" s="28">
        <v>80.147689999999997</v>
      </c>
      <c r="D3" s="28">
        <v>80.147670000000005</v>
      </c>
      <c r="E3" s="28">
        <v>80.147679999999994</v>
      </c>
      <c r="F3" s="28">
        <v>80.1477</v>
      </c>
      <c r="G3" s="29">
        <f>AVERAGE(B3:F3)</f>
        <v>80.147673999999995</v>
      </c>
      <c r="H3" s="13"/>
      <c r="I3" s="13"/>
      <c r="J3" s="13"/>
      <c r="K3" s="13"/>
      <c r="L3" s="12"/>
      <c r="M3" s="12"/>
      <c r="N3" s="12"/>
    </row>
    <row r="4" spans="1:14" x14ac:dyDescent="0.25">
      <c r="A4" s="23" t="s">
        <v>13</v>
      </c>
      <c r="B4" s="28">
        <v>79.369399999999999</v>
      </c>
      <c r="C4" s="28">
        <v>79.369420000000005</v>
      </c>
      <c r="D4" s="28">
        <v>79.369420000000005</v>
      </c>
      <c r="E4" s="28">
        <v>79.369389999999996</v>
      </c>
      <c r="F4" s="28">
        <v>79.369439999999997</v>
      </c>
      <c r="G4" s="29">
        <f t="shared" ref="G4:G6" si="0">AVERAGE(B4:F4)</f>
        <v>79.369414000000006</v>
      </c>
      <c r="H4" s="13"/>
      <c r="I4" s="13"/>
      <c r="J4" s="13"/>
      <c r="K4" s="13"/>
      <c r="L4" s="12"/>
      <c r="M4" s="12"/>
      <c r="N4" s="12"/>
    </row>
    <row r="5" spans="1:14" x14ac:dyDescent="0.25">
      <c r="A5" s="23" t="s">
        <v>14</v>
      </c>
      <c r="B5" s="28">
        <v>79.941069999999996</v>
      </c>
      <c r="C5" s="28">
        <v>79.941090000000003</v>
      </c>
      <c r="D5" s="28">
        <v>79.941100000000006</v>
      </c>
      <c r="E5" s="28">
        <v>79.941069999999996</v>
      </c>
      <c r="F5" s="28">
        <v>79.941069999999996</v>
      </c>
      <c r="G5" s="29">
        <f t="shared" si="0"/>
        <v>79.941079999999985</v>
      </c>
      <c r="H5" s="13"/>
      <c r="I5" s="13"/>
      <c r="J5" s="13"/>
      <c r="K5" s="13"/>
      <c r="L5" s="12"/>
      <c r="M5" s="12"/>
      <c r="N5" s="12"/>
    </row>
    <row r="6" spans="1:14" x14ac:dyDescent="0.25">
      <c r="A6" s="23" t="s">
        <v>15</v>
      </c>
      <c r="B6" s="28">
        <v>79.605919999999998</v>
      </c>
      <c r="C6" s="28">
        <v>79.605919999999998</v>
      </c>
      <c r="D6" s="28">
        <v>79.605940000000004</v>
      </c>
      <c r="E6" s="28">
        <v>79.605940000000004</v>
      </c>
      <c r="F6" s="28">
        <v>79.605990000000006</v>
      </c>
      <c r="G6" s="29">
        <f t="shared" si="0"/>
        <v>79.605941999999999</v>
      </c>
      <c r="H6" s="12"/>
      <c r="I6" s="13"/>
      <c r="J6" s="13"/>
      <c r="K6" s="13"/>
      <c r="L6" s="12"/>
      <c r="M6" s="12"/>
      <c r="N6" s="12"/>
    </row>
    <row r="7" spans="1:14" x14ac:dyDescent="0.25">
      <c r="A7" s="23" t="s">
        <v>16</v>
      </c>
      <c r="B7" s="28">
        <v>79.549790000000002</v>
      </c>
      <c r="C7" s="28">
        <v>79.549800000000005</v>
      </c>
      <c r="D7" s="28">
        <v>79.549800000000005</v>
      </c>
      <c r="E7" s="28">
        <v>79.54983</v>
      </c>
      <c r="F7" s="28">
        <v>79.549840000000003</v>
      </c>
      <c r="G7" s="29">
        <f>AVERAGE(B7:F7)</f>
        <v>79.549812000000003</v>
      </c>
      <c r="H7" s="15"/>
      <c r="I7" s="13"/>
      <c r="J7" s="13"/>
      <c r="K7" s="13"/>
      <c r="L7" s="12"/>
      <c r="M7" s="12"/>
      <c r="N7" s="12"/>
    </row>
    <row r="8" spans="1:14" x14ac:dyDescent="0.25">
      <c r="A8" s="23" t="s">
        <v>17</v>
      </c>
      <c r="B8" s="28">
        <v>80.337119999999999</v>
      </c>
      <c r="C8" s="28">
        <v>80.337209999999999</v>
      </c>
      <c r="D8" s="28">
        <v>80.337190000000007</v>
      </c>
      <c r="E8" s="28">
        <v>80.337140000000005</v>
      </c>
      <c r="F8" s="28">
        <v>80.337159999999997</v>
      </c>
      <c r="G8" s="29">
        <f>AVERAGE(B8:F8)</f>
        <v>80.337164000000001</v>
      </c>
      <c r="H8" s="15"/>
      <c r="I8" s="13"/>
      <c r="J8" s="13"/>
      <c r="K8" s="13"/>
      <c r="L8" s="12"/>
      <c r="M8" s="12"/>
      <c r="N8" s="12"/>
    </row>
    <row r="9" spans="1:14" x14ac:dyDescent="0.25">
      <c r="A9" s="11"/>
      <c r="B9" s="34"/>
      <c r="C9" s="34"/>
      <c r="D9" s="34"/>
      <c r="E9" s="34"/>
      <c r="F9" s="34"/>
      <c r="G9" s="8"/>
      <c r="H9" s="13"/>
      <c r="I9" s="13"/>
      <c r="J9" s="13"/>
      <c r="K9" s="13"/>
      <c r="L9" s="12"/>
      <c r="M9" s="12"/>
      <c r="N9" s="12"/>
    </row>
    <row r="10" spans="1:14" x14ac:dyDescent="0.25">
      <c r="A10" s="11"/>
      <c r="B10" s="34"/>
      <c r="C10" s="34"/>
      <c r="D10" s="34"/>
      <c r="E10" s="34"/>
      <c r="F10" s="34"/>
      <c r="G10" s="8"/>
      <c r="H10" s="13"/>
      <c r="I10" s="13"/>
      <c r="J10" s="13"/>
      <c r="K10" s="13"/>
      <c r="L10" s="12"/>
      <c r="M10" s="12"/>
      <c r="N10" s="12"/>
    </row>
    <row r="11" spans="1:14" x14ac:dyDescent="0.25">
      <c r="A11" s="1" t="s">
        <v>20</v>
      </c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3" t="s">
        <v>0</v>
      </c>
      <c r="H11" s="13"/>
      <c r="I11" s="13"/>
      <c r="J11" s="13"/>
      <c r="K11" s="13"/>
      <c r="L11" s="12"/>
      <c r="M11" s="12"/>
      <c r="N11" s="12"/>
    </row>
    <row r="12" spans="1:14" x14ac:dyDescent="0.25">
      <c r="A12" s="23" t="s">
        <v>12</v>
      </c>
      <c r="B12" s="32">
        <v>79.926320000000004</v>
      </c>
      <c r="C12" s="32">
        <v>79.926259999999999</v>
      </c>
      <c r="D12" s="32">
        <v>79.926249999999996</v>
      </c>
      <c r="E12" s="32">
        <v>79.926249999999996</v>
      </c>
      <c r="F12" s="32">
        <v>79.926259999999999</v>
      </c>
      <c r="G12" s="29">
        <f>AVERAGE(B12:F12)</f>
        <v>79.926267999999993</v>
      </c>
      <c r="H12" s="13"/>
      <c r="I12" s="13"/>
      <c r="J12" s="13"/>
      <c r="K12" s="13"/>
      <c r="L12" s="12"/>
      <c r="M12" s="12"/>
      <c r="N12" s="12"/>
    </row>
    <row r="13" spans="1:14" x14ac:dyDescent="0.25">
      <c r="A13" s="23" t="s">
        <v>13</v>
      </c>
      <c r="B13" s="32">
        <v>79.089299999999994</v>
      </c>
      <c r="C13" s="32">
        <v>79.089250000000007</v>
      </c>
      <c r="D13" s="32">
        <v>79.089219999999997</v>
      </c>
      <c r="E13" s="32">
        <v>79.089200000000005</v>
      </c>
      <c r="F13" s="32">
        <v>79.089219999999997</v>
      </c>
      <c r="G13" s="29">
        <f>AVERAGE(B13:F13)</f>
        <v>79.089237999999995</v>
      </c>
      <c r="H13" s="13"/>
      <c r="I13" s="13"/>
      <c r="J13" s="13"/>
      <c r="K13" s="13"/>
      <c r="L13" s="12"/>
      <c r="M13" s="12"/>
      <c r="N13" s="12"/>
    </row>
    <row r="14" spans="1:14" x14ac:dyDescent="0.25">
      <c r="A14" s="23" t="s">
        <v>14</v>
      </c>
      <c r="B14" s="33">
        <v>79.636250000000004</v>
      </c>
      <c r="C14" s="33">
        <v>79.636200000000002</v>
      </c>
      <c r="D14" s="33">
        <v>79.636189999999999</v>
      </c>
      <c r="E14" s="33">
        <v>79.636179999999996</v>
      </c>
      <c r="F14" s="33">
        <v>79.636200000000002</v>
      </c>
      <c r="G14" s="29">
        <f t="shared" ref="G14:G17" si="1">AVERAGE(B14:F14)</f>
        <v>79.636203999999992</v>
      </c>
      <c r="H14" s="13"/>
      <c r="I14" s="13"/>
      <c r="J14" s="13"/>
      <c r="K14" s="13"/>
      <c r="L14" s="12"/>
      <c r="M14" s="12"/>
      <c r="N14" s="12"/>
    </row>
    <row r="15" spans="1:14" x14ac:dyDescent="0.25">
      <c r="A15" s="23" t="s">
        <v>15</v>
      </c>
      <c r="B15" s="32">
        <v>79.541489999999996</v>
      </c>
      <c r="C15" s="32">
        <v>79.541470000000004</v>
      </c>
      <c r="D15" s="32">
        <v>79.541470000000004</v>
      </c>
      <c r="E15" s="32">
        <v>79.541420000000002</v>
      </c>
      <c r="F15" s="32">
        <v>79.541489999999996</v>
      </c>
      <c r="G15" s="29">
        <f t="shared" si="1"/>
        <v>79.541468000000009</v>
      </c>
      <c r="H15" s="13"/>
      <c r="I15" s="13"/>
      <c r="J15" s="13"/>
      <c r="K15" s="13"/>
      <c r="L15" s="12"/>
      <c r="M15" s="12"/>
      <c r="N15" s="12"/>
    </row>
    <row r="16" spans="1:14" x14ac:dyDescent="0.25">
      <c r="A16" s="23" t="s">
        <v>16</v>
      </c>
      <c r="B16" s="33">
        <v>79.465069999999997</v>
      </c>
      <c r="C16" s="33">
        <v>79.465069999999997</v>
      </c>
      <c r="D16" s="33">
        <v>79.465010000000007</v>
      </c>
      <c r="E16" s="33">
        <v>79.465029999999999</v>
      </c>
      <c r="F16" s="33">
        <v>79.464979999999997</v>
      </c>
      <c r="G16" s="29">
        <f t="shared" si="1"/>
        <v>79.465031999999994</v>
      </c>
      <c r="H16" s="13"/>
      <c r="I16" s="13"/>
      <c r="J16" s="13"/>
      <c r="K16" s="13"/>
      <c r="L16" s="12"/>
      <c r="M16" s="12"/>
      <c r="N16" s="12"/>
    </row>
    <row r="17" spans="1:14" x14ac:dyDescent="0.25">
      <c r="A17" s="23" t="s">
        <v>17</v>
      </c>
      <c r="B17" s="32">
        <v>80.10651</v>
      </c>
      <c r="C17" s="32">
        <v>80.106499999999997</v>
      </c>
      <c r="D17" s="32">
        <v>80.106470000000002</v>
      </c>
      <c r="E17" s="32">
        <v>80.106440000000006</v>
      </c>
      <c r="F17" s="32">
        <v>80.106409999999997</v>
      </c>
      <c r="G17" s="29">
        <f t="shared" si="1"/>
        <v>80.106465999999998</v>
      </c>
      <c r="H17" s="13"/>
      <c r="I17" s="13"/>
      <c r="J17" s="13"/>
      <c r="K17" s="13"/>
      <c r="L17" s="12"/>
      <c r="M17" s="12"/>
      <c r="N17" s="12"/>
    </row>
    <row r="18" spans="1:14" x14ac:dyDescent="0.25">
      <c r="A18" s="11"/>
      <c r="B18" s="13"/>
      <c r="C18" s="13"/>
      <c r="D18" s="13"/>
      <c r="E18" s="13"/>
      <c r="F18" s="13"/>
      <c r="G18" s="30"/>
      <c r="H18" s="13"/>
      <c r="I18" s="13"/>
      <c r="J18" s="13"/>
      <c r="K18" s="13"/>
      <c r="L18" s="12"/>
      <c r="M18" s="12"/>
      <c r="N18" s="12"/>
    </row>
    <row r="19" spans="1:14" x14ac:dyDescent="0.25">
      <c r="A19" s="11"/>
      <c r="B19" s="13"/>
      <c r="C19" s="13"/>
      <c r="D19" s="13"/>
      <c r="E19" s="13"/>
      <c r="F19" s="13"/>
      <c r="G19" s="8"/>
      <c r="H19" s="13"/>
      <c r="I19" s="13"/>
      <c r="J19" s="13"/>
      <c r="K19" s="13"/>
      <c r="L19" s="12"/>
      <c r="M19" s="12"/>
      <c r="N19" s="12"/>
    </row>
    <row r="20" spans="1:14" x14ac:dyDescent="0.25">
      <c r="A20" s="1" t="s">
        <v>21</v>
      </c>
      <c r="B20" s="1">
        <v>1</v>
      </c>
      <c r="C20" s="1">
        <v>2</v>
      </c>
      <c r="D20" s="1">
        <v>3</v>
      </c>
      <c r="E20" s="1">
        <v>4</v>
      </c>
      <c r="F20" s="1">
        <v>5</v>
      </c>
      <c r="G20" s="3" t="s">
        <v>0</v>
      </c>
      <c r="H20" s="13"/>
      <c r="I20" s="13"/>
      <c r="J20" s="13"/>
      <c r="K20" s="13"/>
      <c r="L20" s="12"/>
      <c r="M20" s="12"/>
      <c r="N20" s="12"/>
    </row>
    <row r="21" spans="1:14" x14ac:dyDescent="0.25">
      <c r="A21" s="23" t="s">
        <v>12</v>
      </c>
      <c r="B21" s="22">
        <v>79.47945</v>
      </c>
      <c r="C21" s="22">
        <v>79.479439999999997</v>
      </c>
      <c r="D21" s="22">
        <v>79.479420000000005</v>
      </c>
      <c r="E21" s="22">
        <v>79.47945</v>
      </c>
      <c r="F21" s="22">
        <v>79.479439999999997</v>
      </c>
      <c r="G21" s="7">
        <f t="shared" ref="G21:G26" si="2">AVERAGE(B21:F21)</f>
        <v>79.479439999999997</v>
      </c>
      <c r="H21" s="13"/>
      <c r="I21" s="13"/>
      <c r="J21" s="13"/>
      <c r="K21" s="13"/>
      <c r="L21" s="12"/>
      <c r="M21" s="12"/>
      <c r="N21" s="12"/>
    </row>
    <row r="22" spans="1:14" x14ac:dyDescent="0.25">
      <c r="A22" s="23" t="s">
        <v>13</v>
      </c>
      <c r="B22" s="22">
        <v>78.944339999999997</v>
      </c>
      <c r="C22" s="22">
        <v>78.944289999999995</v>
      </c>
      <c r="D22" s="22">
        <v>78.944310000000002</v>
      </c>
      <c r="E22" s="22">
        <v>78.944270000000003</v>
      </c>
      <c r="F22" s="22">
        <v>78.944280000000006</v>
      </c>
      <c r="G22" s="7">
        <f t="shared" si="2"/>
        <v>78.944297999999989</v>
      </c>
      <c r="H22" s="13"/>
      <c r="I22" s="13"/>
      <c r="J22" s="13"/>
      <c r="K22" s="13"/>
      <c r="L22" s="12"/>
      <c r="M22" s="12"/>
      <c r="N22" s="12"/>
    </row>
    <row r="23" spans="1:14" x14ac:dyDescent="0.25">
      <c r="A23" s="23" t="s">
        <v>14</v>
      </c>
      <c r="B23" s="22">
        <v>76.805199999999999</v>
      </c>
      <c r="C23" s="22">
        <v>76.805149999999998</v>
      </c>
      <c r="D23" s="22">
        <v>76.805139999999994</v>
      </c>
      <c r="E23" s="22">
        <v>76.805139999999994</v>
      </c>
      <c r="F23" s="22">
        <v>76.805149999999998</v>
      </c>
      <c r="G23" s="7">
        <f t="shared" si="2"/>
        <v>76.805155999999982</v>
      </c>
      <c r="H23" s="13"/>
      <c r="I23" s="13"/>
      <c r="J23" s="13"/>
      <c r="K23" s="13"/>
      <c r="L23" s="12"/>
      <c r="M23" s="12"/>
      <c r="N23" s="12"/>
    </row>
    <row r="24" spans="1:14" x14ac:dyDescent="0.25">
      <c r="A24" s="23" t="s">
        <v>15</v>
      </c>
      <c r="B24" s="22">
        <v>79.283209999999997</v>
      </c>
      <c r="C24" s="22">
        <v>79.283150000000006</v>
      </c>
      <c r="D24" s="22">
        <v>79.283209999999997</v>
      </c>
      <c r="E24" s="22">
        <v>79.283159999999995</v>
      </c>
      <c r="F24" s="22">
        <v>79.283169999999998</v>
      </c>
      <c r="G24" s="7">
        <f t="shared" si="2"/>
        <v>79.283179999999987</v>
      </c>
      <c r="H24" s="13"/>
      <c r="I24" s="13"/>
      <c r="J24" s="13"/>
      <c r="K24" s="13"/>
      <c r="L24" s="12"/>
      <c r="M24" s="12"/>
      <c r="N24" s="12"/>
    </row>
    <row r="25" spans="1:14" x14ac:dyDescent="0.25">
      <c r="A25" s="23" t="s">
        <v>16</v>
      </c>
      <c r="B25" s="22">
        <v>78.547470000000004</v>
      </c>
      <c r="C25" s="22">
        <v>78.547489999999996</v>
      </c>
      <c r="D25" s="22">
        <v>78.547499999999999</v>
      </c>
      <c r="E25" s="22">
        <v>78.547550000000001</v>
      </c>
      <c r="F25" s="22">
        <v>78.547539999999998</v>
      </c>
      <c r="G25" s="7">
        <f t="shared" si="2"/>
        <v>78.547510000000017</v>
      </c>
      <c r="H25" s="13"/>
      <c r="I25" s="13"/>
      <c r="J25" s="13"/>
      <c r="K25" s="13"/>
      <c r="L25" s="12"/>
      <c r="M25" s="12"/>
      <c r="N25" s="12"/>
    </row>
    <row r="26" spans="1:14" x14ac:dyDescent="0.25">
      <c r="A26" s="23" t="s">
        <v>17</v>
      </c>
      <c r="B26" s="22">
        <v>79.423739999999995</v>
      </c>
      <c r="C26" s="22">
        <v>79.423739999999995</v>
      </c>
      <c r="D26" s="22">
        <v>79.423749999999998</v>
      </c>
      <c r="E26" s="22">
        <v>79.423770000000005</v>
      </c>
      <c r="F26" s="22">
        <v>79.423749999999998</v>
      </c>
      <c r="G26" s="7">
        <f t="shared" si="2"/>
        <v>79.423749999999998</v>
      </c>
      <c r="H26" s="13"/>
      <c r="I26" s="13"/>
      <c r="J26" s="13"/>
      <c r="K26" s="13"/>
      <c r="L26" s="12"/>
      <c r="M26" s="12"/>
      <c r="N26" s="12"/>
    </row>
    <row r="27" spans="1:14" x14ac:dyDescent="0.25">
      <c r="A27" s="11"/>
      <c r="B27" s="17"/>
      <c r="C27" s="17"/>
      <c r="D27" s="17"/>
      <c r="E27" s="17"/>
      <c r="F27" s="17"/>
      <c r="G27" s="8"/>
      <c r="H27" s="13"/>
      <c r="I27" s="13"/>
      <c r="J27" s="13"/>
      <c r="K27" s="13"/>
      <c r="L27" s="12"/>
      <c r="M27" s="12"/>
      <c r="N27" s="12"/>
    </row>
    <row r="28" spans="1:14" x14ac:dyDescent="0.25">
      <c r="A28" s="11"/>
      <c r="B28" s="14"/>
      <c r="C28" s="14"/>
      <c r="D28" s="14"/>
      <c r="E28" s="14"/>
      <c r="F28" s="14"/>
      <c r="G28" s="8"/>
      <c r="H28" s="13"/>
      <c r="I28" s="13"/>
      <c r="J28" s="13"/>
      <c r="K28" s="13"/>
      <c r="L28" s="12"/>
      <c r="M28" s="12"/>
      <c r="N28" s="12"/>
    </row>
    <row r="29" spans="1:14" x14ac:dyDescent="0.25">
      <c r="A29" s="24"/>
      <c r="B29" s="25"/>
      <c r="C29" s="25"/>
      <c r="D29" s="25"/>
      <c r="E29" s="25"/>
      <c r="F29" s="25"/>
      <c r="G29" s="8"/>
      <c r="H29" s="13"/>
      <c r="I29" s="13"/>
      <c r="J29" s="13"/>
      <c r="K29" s="13"/>
      <c r="L29" s="12"/>
      <c r="M29" s="12"/>
      <c r="N29" s="12"/>
    </row>
    <row r="30" spans="1:14" x14ac:dyDescent="0.25">
      <c r="A30" s="13"/>
      <c r="B30" s="13"/>
      <c r="C30" s="13"/>
      <c r="D30" s="13"/>
      <c r="E30" s="13"/>
      <c r="F30" s="13"/>
      <c r="G30" s="8"/>
      <c r="H30" s="13"/>
      <c r="I30" s="13"/>
      <c r="J30" s="13"/>
      <c r="K30" s="13"/>
      <c r="L30" s="12"/>
      <c r="M30" s="12"/>
      <c r="N30" s="12"/>
    </row>
    <row r="31" spans="1:14" x14ac:dyDescent="0.25">
      <c r="A31" s="13"/>
      <c r="B31" s="13"/>
      <c r="C31" s="13"/>
      <c r="D31" s="13"/>
      <c r="E31" s="13"/>
      <c r="F31" s="13"/>
      <c r="G31" s="8"/>
      <c r="H31" s="13"/>
      <c r="I31" s="13"/>
      <c r="J31" s="13"/>
      <c r="K31" s="13"/>
      <c r="L31" s="12"/>
      <c r="M31" s="12"/>
      <c r="N31" s="12"/>
    </row>
    <row r="32" spans="1:14" x14ac:dyDescent="0.25">
      <c r="A32" s="13"/>
      <c r="B32" s="13"/>
      <c r="C32" s="13"/>
      <c r="D32" s="13"/>
      <c r="E32" s="13"/>
      <c r="F32" s="13"/>
      <c r="G32" s="8"/>
      <c r="H32" s="13"/>
      <c r="I32" s="13"/>
      <c r="J32" s="13"/>
      <c r="K32" s="13"/>
      <c r="L32" s="12"/>
      <c r="M32" s="12"/>
      <c r="N32" s="12"/>
    </row>
    <row r="33" spans="1:14" x14ac:dyDescent="0.25">
      <c r="A33" s="13"/>
      <c r="B33" s="13"/>
      <c r="C33" s="13"/>
      <c r="D33" s="13"/>
      <c r="E33" s="13"/>
      <c r="F33" s="13"/>
      <c r="G33" s="8"/>
      <c r="H33" s="13"/>
      <c r="I33" s="13"/>
      <c r="J33" s="13"/>
      <c r="K33" s="13"/>
      <c r="L33" s="12"/>
      <c r="M33" s="12"/>
      <c r="N33" s="12"/>
    </row>
    <row r="34" spans="1:14" x14ac:dyDescent="0.25">
      <c r="A34" s="13"/>
      <c r="B34" s="13"/>
      <c r="C34" s="13"/>
      <c r="D34" s="13"/>
      <c r="E34" s="13"/>
      <c r="F34" s="13"/>
      <c r="G34" s="8"/>
      <c r="H34" s="13"/>
      <c r="I34" s="13"/>
      <c r="J34" s="13"/>
      <c r="K34" s="13"/>
      <c r="L34" s="12"/>
      <c r="M34" s="12"/>
      <c r="N34" s="12"/>
    </row>
    <row r="35" spans="1:14" x14ac:dyDescent="0.25">
      <c r="A35" s="13"/>
      <c r="B35" s="13"/>
      <c r="C35" s="13"/>
      <c r="D35" s="13"/>
      <c r="E35" s="13"/>
      <c r="F35" s="13"/>
      <c r="G35" s="8"/>
      <c r="H35" s="13"/>
      <c r="I35" s="13"/>
      <c r="J35" s="13"/>
      <c r="K35" s="13"/>
      <c r="L35" s="12"/>
      <c r="M35" s="12"/>
      <c r="N35" s="12"/>
    </row>
    <row r="36" spans="1:14" x14ac:dyDescent="0.25">
      <c r="A36" s="13"/>
      <c r="B36" s="13"/>
      <c r="C36" s="13"/>
      <c r="D36" s="13"/>
      <c r="E36" s="13"/>
      <c r="F36" s="13"/>
      <c r="G36" s="8"/>
      <c r="H36" s="13"/>
      <c r="I36" s="13"/>
      <c r="J36" s="13"/>
      <c r="K36" s="13"/>
      <c r="L36" s="12"/>
      <c r="M36" s="12"/>
      <c r="N36" s="12"/>
    </row>
    <row r="37" spans="1:14" x14ac:dyDescent="0.25">
      <c r="A37" s="13"/>
      <c r="B37" s="13"/>
      <c r="C37" s="13"/>
      <c r="D37" s="13"/>
      <c r="E37" s="13"/>
      <c r="F37" s="13"/>
      <c r="G37" s="8"/>
      <c r="H37" s="13"/>
      <c r="I37" s="13"/>
      <c r="J37" s="13"/>
      <c r="K37" s="13"/>
      <c r="L37" s="12"/>
      <c r="M37" s="12"/>
      <c r="N37" s="12"/>
    </row>
    <row r="38" spans="1:14" x14ac:dyDescent="0.25">
      <c r="A38" s="13"/>
      <c r="B38" s="13"/>
      <c r="C38" s="13"/>
      <c r="D38" s="13"/>
      <c r="E38" s="13"/>
      <c r="F38" s="13"/>
      <c r="G38" s="8"/>
      <c r="H38" s="13"/>
      <c r="I38" s="13"/>
      <c r="J38" s="13"/>
      <c r="K38" s="13"/>
      <c r="L38" s="12"/>
      <c r="M38" s="12"/>
      <c r="N38" s="12"/>
    </row>
    <row r="39" spans="1:14" x14ac:dyDescent="0.25">
      <c r="A39" s="13"/>
      <c r="B39" s="13"/>
      <c r="C39" s="13"/>
      <c r="D39" s="13"/>
      <c r="E39" s="13"/>
      <c r="F39" s="13"/>
      <c r="G39" s="8"/>
      <c r="H39" s="13"/>
      <c r="I39" s="13"/>
      <c r="J39" s="13"/>
      <c r="K39" s="13"/>
      <c r="L39" s="12"/>
      <c r="M39" s="12"/>
      <c r="N39" s="12"/>
    </row>
    <row r="40" spans="1:14" x14ac:dyDescent="0.25">
      <c r="A40" s="13"/>
      <c r="B40" s="13"/>
      <c r="C40" s="13"/>
      <c r="D40" s="13"/>
      <c r="E40" s="13"/>
      <c r="F40" s="13"/>
      <c r="G40" s="8"/>
      <c r="H40" s="13"/>
      <c r="I40" s="13"/>
      <c r="J40" s="13"/>
      <c r="K40" s="13"/>
      <c r="L40" s="12"/>
      <c r="M40" s="12"/>
      <c r="N40" s="12"/>
    </row>
    <row r="41" spans="1:14" x14ac:dyDescent="0.25">
      <c r="A41" s="13"/>
      <c r="B41" s="13"/>
      <c r="C41" s="13"/>
      <c r="D41" s="13"/>
      <c r="E41" s="13"/>
      <c r="F41" s="13"/>
      <c r="G41" s="8"/>
      <c r="H41" s="13"/>
      <c r="I41" s="13"/>
      <c r="J41" s="13"/>
      <c r="K41" s="13"/>
      <c r="L41" s="12"/>
      <c r="M41" s="12"/>
      <c r="N41" s="12"/>
    </row>
    <row r="42" spans="1:14" x14ac:dyDescent="0.25">
      <c r="A42" s="13"/>
      <c r="B42" s="13"/>
      <c r="C42" s="13"/>
      <c r="D42" s="13"/>
      <c r="E42" s="13"/>
      <c r="F42" s="13"/>
      <c r="G42" s="8"/>
      <c r="H42" s="13"/>
      <c r="I42" s="13"/>
      <c r="J42" s="13"/>
      <c r="K42" s="13"/>
      <c r="L42" s="12"/>
      <c r="M42" s="12"/>
      <c r="N42" s="12"/>
    </row>
    <row r="43" spans="1:14" x14ac:dyDescent="0.25">
      <c r="A43" s="13"/>
      <c r="B43" s="13"/>
      <c r="C43" s="13"/>
      <c r="D43" s="13"/>
      <c r="E43" s="13"/>
      <c r="F43" s="13"/>
      <c r="G43" s="8"/>
      <c r="H43" s="13"/>
      <c r="I43" s="13"/>
      <c r="J43" s="13"/>
      <c r="K43" s="13"/>
      <c r="L43" s="12"/>
      <c r="M43" s="12"/>
      <c r="N43" s="12"/>
    </row>
    <row r="44" spans="1:14" x14ac:dyDescent="0.25">
      <c r="A44" s="13"/>
      <c r="B44" s="13"/>
      <c r="C44" s="13"/>
      <c r="D44" s="13"/>
      <c r="E44" s="13"/>
      <c r="F44" s="13"/>
      <c r="G44" s="8"/>
      <c r="H44" s="13"/>
      <c r="I44" s="13"/>
      <c r="J44" s="13"/>
      <c r="K44" s="13"/>
      <c r="L44" s="12"/>
      <c r="M44" s="12"/>
      <c r="N44" s="12"/>
    </row>
    <row r="45" spans="1:14" x14ac:dyDescent="0.25">
      <c r="A45" s="13"/>
      <c r="B45" s="13"/>
      <c r="C45" s="13"/>
      <c r="D45" s="13"/>
      <c r="E45" s="13"/>
      <c r="F45" s="13"/>
      <c r="G45" s="8"/>
      <c r="H45" s="13"/>
      <c r="I45" s="13"/>
      <c r="J45" s="13"/>
      <c r="K45" s="13"/>
      <c r="L45" s="12"/>
      <c r="M45" s="12"/>
      <c r="N45" s="12"/>
    </row>
    <row r="46" spans="1:14" x14ac:dyDescent="0.25">
      <c r="A46" s="13"/>
      <c r="B46" s="13"/>
      <c r="C46" s="13"/>
      <c r="D46" s="13"/>
      <c r="E46" s="13"/>
      <c r="F46" s="13"/>
      <c r="G46" s="8"/>
      <c r="H46" s="13"/>
      <c r="I46" s="13"/>
      <c r="J46" s="13"/>
      <c r="K46" s="13"/>
      <c r="L46" s="12"/>
      <c r="M46" s="12"/>
      <c r="N46" s="12"/>
    </row>
    <row r="47" spans="1:14" x14ac:dyDescent="0.25">
      <c r="A47" s="13"/>
      <c r="B47" s="13"/>
      <c r="C47" s="13"/>
      <c r="D47" s="13"/>
      <c r="E47" s="13"/>
      <c r="F47" s="13"/>
      <c r="G47" s="8"/>
      <c r="H47" s="13"/>
      <c r="I47" s="13"/>
      <c r="J47" s="13"/>
      <c r="K47" s="13"/>
      <c r="L47" s="12"/>
      <c r="M47" s="12"/>
      <c r="N47" s="12"/>
    </row>
    <row r="48" spans="1:14" x14ac:dyDescent="0.25">
      <c r="A48" s="13"/>
      <c r="B48" s="13"/>
      <c r="C48" s="13"/>
      <c r="D48" s="13"/>
      <c r="E48" s="13"/>
      <c r="F48" s="13"/>
      <c r="G48" s="8"/>
      <c r="H48" s="13"/>
      <c r="I48" s="13"/>
      <c r="J48" s="13"/>
      <c r="K48" s="13"/>
      <c r="L48" s="12"/>
      <c r="M48" s="12"/>
      <c r="N48" s="12"/>
    </row>
    <row r="49" spans="1:14" x14ac:dyDescent="0.25">
      <c r="A49" s="13"/>
      <c r="B49" s="13"/>
      <c r="C49" s="13"/>
      <c r="D49" s="13"/>
      <c r="E49" s="13"/>
      <c r="F49" s="13"/>
      <c r="G49" s="8"/>
      <c r="H49" s="13"/>
      <c r="I49" s="13"/>
      <c r="J49" s="13"/>
      <c r="K49" s="13"/>
      <c r="L49" s="12"/>
      <c r="M49" s="12"/>
      <c r="N49" s="12"/>
    </row>
    <row r="50" spans="1:14" x14ac:dyDescent="0.25">
      <c r="A50" s="13"/>
      <c r="B50" s="13"/>
      <c r="C50" s="13"/>
      <c r="D50" s="13"/>
      <c r="E50" s="13"/>
      <c r="F50" s="13"/>
      <c r="G50" s="8"/>
      <c r="H50" s="13"/>
      <c r="I50" s="13"/>
      <c r="J50" s="13"/>
      <c r="K50" s="13"/>
      <c r="L50" s="12"/>
      <c r="M50" s="12"/>
      <c r="N50" s="12"/>
    </row>
    <row r="51" spans="1:14" x14ac:dyDescent="0.25">
      <c r="A51" s="13"/>
      <c r="B51" s="13"/>
      <c r="C51" s="13"/>
      <c r="D51" s="13"/>
      <c r="E51" s="13"/>
      <c r="F51" s="13"/>
      <c r="G51" s="8"/>
      <c r="H51" s="13"/>
      <c r="I51" s="13"/>
      <c r="J51" s="13"/>
      <c r="K51" s="13"/>
      <c r="L51" s="12"/>
      <c r="M51" s="12"/>
      <c r="N51" s="12"/>
    </row>
    <row r="52" spans="1:14" x14ac:dyDescent="0.25">
      <c r="A52" s="13"/>
      <c r="B52" s="13"/>
      <c r="C52" s="13"/>
      <c r="D52" s="13"/>
      <c r="E52" s="13"/>
      <c r="F52" s="13"/>
      <c r="G52" s="8"/>
      <c r="H52" s="13"/>
      <c r="I52" s="13"/>
      <c r="J52" s="13"/>
      <c r="K52" s="13"/>
      <c r="L52" s="12"/>
      <c r="M52" s="12"/>
      <c r="N52" s="12"/>
    </row>
    <row r="53" spans="1:14" x14ac:dyDescent="0.25">
      <c r="A53" s="13"/>
      <c r="B53" s="13"/>
      <c r="C53" s="13"/>
      <c r="D53" s="13"/>
      <c r="E53" s="13"/>
      <c r="F53" s="13"/>
      <c r="G53" s="8"/>
      <c r="H53" s="13"/>
      <c r="I53" s="13"/>
      <c r="J53" s="13"/>
      <c r="K53" s="13"/>
      <c r="L53" s="12"/>
      <c r="M53" s="12"/>
      <c r="N53" s="12"/>
    </row>
    <row r="54" spans="1:14" x14ac:dyDescent="0.25">
      <c r="A54" s="13"/>
      <c r="B54" s="13"/>
      <c r="C54" s="13"/>
      <c r="D54" s="13"/>
      <c r="E54" s="13"/>
      <c r="F54" s="13"/>
      <c r="G54" s="8"/>
      <c r="H54" s="13"/>
      <c r="I54" s="13"/>
      <c r="J54" s="13"/>
      <c r="K54" s="13"/>
      <c r="L54" s="12"/>
      <c r="M54" s="12"/>
      <c r="N54" s="12"/>
    </row>
    <row r="55" spans="1:14" x14ac:dyDescent="0.25">
      <c r="A55" s="13"/>
      <c r="B55" s="13"/>
      <c r="C55" s="13"/>
      <c r="D55" s="13"/>
      <c r="E55" s="13"/>
      <c r="F55" s="13"/>
      <c r="G55" s="8"/>
      <c r="H55" s="13"/>
      <c r="I55" s="13"/>
      <c r="J55" s="13"/>
      <c r="K55" s="13"/>
      <c r="L55" s="12"/>
      <c r="M55" s="12"/>
      <c r="N55" s="12"/>
    </row>
    <row r="56" spans="1:14" x14ac:dyDescent="0.25">
      <c r="A56" s="13"/>
      <c r="B56" s="13"/>
      <c r="C56" s="13"/>
      <c r="D56" s="13"/>
      <c r="E56" s="13"/>
      <c r="F56" s="13"/>
      <c r="G56" s="8"/>
      <c r="H56" s="13"/>
      <c r="I56" s="13"/>
      <c r="J56" s="13"/>
      <c r="K56" s="13"/>
      <c r="L56" s="12"/>
      <c r="M56" s="12"/>
      <c r="N56" s="12"/>
    </row>
    <row r="57" spans="1:14" x14ac:dyDescent="0.25">
      <c r="A57" s="13"/>
      <c r="B57" s="13"/>
      <c r="C57" s="13"/>
      <c r="D57" s="13"/>
      <c r="E57" s="13"/>
      <c r="F57" s="13"/>
      <c r="G57" s="8"/>
      <c r="H57" s="13"/>
      <c r="I57" s="13"/>
      <c r="J57" s="13"/>
      <c r="K57" s="13"/>
      <c r="L57" s="12"/>
      <c r="M57" s="12"/>
      <c r="N57" s="12"/>
    </row>
    <row r="58" spans="1:14" x14ac:dyDescent="0.25">
      <c r="A58" s="13"/>
      <c r="B58" s="13"/>
      <c r="C58" s="13"/>
      <c r="D58" s="13"/>
      <c r="E58" s="13"/>
      <c r="F58" s="13"/>
      <c r="G58" s="8"/>
      <c r="H58" s="13"/>
      <c r="I58" s="13"/>
      <c r="J58" s="13"/>
      <c r="K58" s="13"/>
      <c r="L58" s="12"/>
      <c r="M58" s="12"/>
      <c r="N58" s="12"/>
    </row>
    <row r="59" spans="1:14" x14ac:dyDescent="0.25">
      <c r="A59" s="13"/>
      <c r="B59" s="13"/>
      <c r="C59" s="13"/>
      <c r="D59" s="13"/>
      <c r="E59" s="13"/>
      <c r="F59" s="13"/>
      <c r="G59" s="8"/>
      <c r="H59" s="13"/>
      <c r="I59" s="13"/>
      <c r="J59" s="13"/>
      <c r="K59" s="13"/>
      <c r="L59" s="12"/>
      <c r="M59" s="12"/>
      <c r="N59" s="12"/>
    </row>
    <row r="60" spans="1:14" x14ac:dyDescent="0.25">
      <c r="A60" s="13"/>
      <c r="B60" s="13"/>
      <c r="C60" s="13"/>
      <c r="D60" s="13"/>
      <c r="E60" s="13"/>
      <c r="F60" s="13"/>
      <c r="G60" s="8"/>
      <c r="H60" s="13"/>
      <c r="I60" s="13"/>
      <c r="J60" s="13"/>
      <c r="K60" s="13"/>
      <c r="L60" s="12"/>
      <c r="M60" s="12"/>
      <c r="N60" s="12"/>
    </row>
    <row r="61" spans="1:14" x14ac:dyDescent="0.25">
      <c r="A61" s="13"/>
      <c r="B61" s="13"/>
      <c r="C61" s="13"/>
      <c r="D61" s="13"/>
      <c r="E61" s="13"/>
      <c r="F61" s="13"/>
      <c r="G61" s="8"/>
      <c r="H61" s="13"/>
      <c r="I61" s="13"/>
      <c r="J61" s="13"/>
      <c r="K61" s="13"/>
      <c r="L61" s="12"/>
      <c r="M61" s="12"/>
      <c r="N61" s="12"/>
    </row>
    <row r="62" spans="1:14" x14ac:dyDescent="0.25">
      <c r="A62" s="13"/>
      <c r="B62" s="13"/>
      <c r="C62" s="13"/>
      <c r="D62" s="13"/>
      <c r="E62" s="13"/>
      <c r="F62" s="13"/>
      <c r="G62" s="8"/>
      <c r="H62" s="13"/>
      <c r="I62" s="13"/>
      <c r="J62" s="13"/>
      <c r="K62" s="13"/>
      <c r="L62" s="12"/>
      <c r="M62" s="12"/>
      <c r="N62" s="12"/>
    </row>
    <row r="63" spans="1:14" x14ac:dyDescent="0.25">
      <c r="A63" s="13"/>
      <c r="B63" s="13"/>
      <c r="C63" s="13"/>
      <c r="D63" s="13"/>
      <c r="E63" s="13"/>
      <c r="F63" s="13"/>
      <c r="G63" s="8"/>
      <c r="H63" s="13"/>
      <c r="I63" s="13"/>
      <c r="J63" s="13"/>
      <c r="K63" s="13"/>
      <c r="L63" s="12"/>
      <c r="M63" s="12"/>
      <c r="N63" s="12"/>
    </row>
    <row r="64" spans="1:14" x14ac:dyDescent="0.25">
      <c r="A64" s="13"/>
      <c r="B64" s="13"/>
      <c r="C64" s="13"/>
      <c r="D64" s="13"/>
      <c r="E64" s="13"/>
      <c r="F64" s="13"/>
      <c r="G64" s="8"/>
      <c r="H64" s="13"/>
      <c r="I64" s="13"/>
      <c r="J64" s="13"/>
      <c r="K64" s="13"/>
      <c r="L64" s="12"/>
      <c r="M64" s="12"/>
      <c r="N64" s="12"/>
    </row>
    <row r="65" spans="1:14" x14ac:dyDescent="0.25">
      <c r="A65" s="13"/>
      <c r="B65" s="13"/>
      <c r="C65" s="13"/>
      <c r="D65" s="13"/>
      <c r="E65" s="13"/>
      <c r="F65" s="13"/>
      <c r="G65" s="8"/>
      <c r="H65" s="13"/>
      <c r="I65" s="13"/>
      <c r="J65" s="13"/>
      <c r="K65" s="13"/>
      <c r="L65" s="12"/>
      <c r="M65" s="12"/>
      <c r="N65" s="12"/>
    </row>
    <row r="66" spans="1:14" x14ac:dyDescent="0.25">
      <c r="A66" s="13"/>
      <c r="B66" s="13"/>
      <c r="C66" s="13"/>
      <c r="D66" s="13"/>
      <c r="E66" s="13"/>
      <c r="F66" s="13"/>
      <c r="G66" s="8"/>
      <c r="H66" s="13"/>
      <c r="I66" s="13"/>
      <c r="J66" s="13"/>
      <c r="K66" s="13"/>
      <c r="L66" s="12"/>
      <c r="M66" s="12"/>
      <c r="N66" s="12"/>
    </row>
    <row r="67" spans="1:14" x14ac:dyDescent="0.25">
      <c r="A67" s="13"/>
      <c r="B67" s="13"/>
      <c r="C67" s="13"/>
      <c r="D67" s="13"/>
      <c r="E67" s="13"/>
      <c r="F67" s="13"/>
      <c r="G67" s="8"/>
      <c r="H67" s="13"/>
      <c r="I67" s="13"/>
      <c r="J67" s="13"/>
      <c r="K67" s="13"/>
      <c r="L67" s="12"/>
      <c r="M67" s="12"/>
      <c r="N67" s="12"/>
    </row>
    <row r="68" spans="1:14" x14ac:dyDescent="0.25">
      <c r="A68" s="13"/>
      <c r="B68" s="13"/>
      <c r="C68" s="13"/>
      <c r="D68" s="13"/>
      <c r="E68" s="13"/>
      <c r="F68" s="13"/>
      <c r="G68" s="8"/>
      <c r="H68" s="13"/>
      <c r="I68" s="13"/>
      <c r="J68" s="13"/>
      <c r="K68" s="13"/>
      <c r="L68" s="12"/>
      <c r="M68" s="12"/>
      <c r="N68" s="12"/>
    </row>
    <row r="69" spans="1:14" x14ac:dyDescent="0.25">
      <c r="A69" s="13"/>
      <c r="B69" s="13"/>
      <c r="C69" s="13"/>
      <c r="D69" s="13"/>
      <c r="E69" s="13"/>
      <c r="F69" s="13"/>
      <c r="G69" s="8"/>
      <c r="H69" s="13"/>
      <c r="I69" s="13"/>
      <c r="J69" s="13"/>
      <c r="K69" s="13"/>
      <c r="L69" s="12"/>
      <c r="M69" s="12"/>
      <c r="N69" s="12"/>
    </row>
    <row r="70" spans="1:14" x14ac:dyDescent="0.25">
      <c r="A70" s="13"/>
      <c r="B70" s="13"/>
      <c r="C70" s="13"/>
      <c r="D70" s="13"/>
      <c r="E70" s="13"/>
      <c r="F70" s="13"/>
      <c r="G70" s="8"/>
      <c r="H70" s="13"/>
      <c r="I70" s="13"/>
      <c r="J70" s="13"/>
      <c r="K70" s="13"/>
      <c r="L70" s="12"/>
      <c r="M70" s="12"/>
      <c r="N70" s="12"/>
    </row>
    <row r="71" spans="1:14" x14ac:dyDescent="0.25">
      <c r="A71" s="13"/>
      <c r="B71" s="13"/>
      <c r="C71" s="13"/>
      <c r="D71" s="13"/>
      <c r="E71" s="13"/>
      <c r="F71" s="13"/>
      <c r="G71" s="8"/>
      <c r="H71" s="13"/>
      <c r="I71" s="13"/>
      <c r="J71" s="13"/>
      <c r="K71" s="13"/>
      <c r="L71" s="12"/>
      <c r="M71" s="12"/>
      <c r="N71" s="12"/>
    </row>
    <row r="72" spans="1:14" x14ac:dyDescent="0.25">
      <c r="A72" s="13"/>
      <c r="B72" s="13"/>
      <c r="C72" s="13"/>
      <c r="D72" s="13"/>
      <c r="E72" s="13"/>
      <c r="F72" s="13"/>
      <c r="G72" s="8"/>
      <c r="H72" s="13"/>
      <c r="I72" s="13"/>
      <c r="J72" s="13"/>
      <c r="K72" s="13"/>
      <c r="L72" s="12"/>
      <c r="M72" s="12"/>
      <c r="N72" s="12"/>
    </row>
    <row r="73" spans="1:14" x14ac:dyDescent="0.25">
      <c r="A73" s="13"/>
      <c r="B73" s="13"/>
      <c r="C73" s="13"/>
      <c r="D73" s="13"/>
      <c r="E73" s="13"/>
      <c r="F73" s="13"/>
      <c r="G73" s="8"/>
      <c r="H73" s="13"/>
      <c r="I73" s="13"/>
      <c r="J73" s="13"/>
      <c r="K73" s="13"/>
      <c r="L73" s="12"/>
      <c r="M73" s="12"/>
      <c r="N73" s="12"/>
    </row>
    <row r="74" spans="1:14" x14ac:dyDescent="0.25">
      <c r="A74" s="13"/>
      <c r="B74" s="13"/>
      <c r="C74" s="13"/>
      <c r="D74" s="13"/>
      <c r="E74" s="13"/>
      <c r="F74" s="13"/>
      <c r="G74" s="8"/>
      <c r="H74" s="13"/>
      <c r="I74" s="13"/>
      <c r="J74" s="13"/>
      <c r="K74" s="13"/>
      <c r="L74" s="12"/>
      <c r="M74" s="12"/>
      <c r="N74" s="12"/>
    </row>
    <row r="75" spans="1:14" x14ac:dyDescent="0.25">
      <c r="A75" s="13"/>
      <c r="B75" s="13"/>
      <c r="C75" s="13"/>
      <c r="D75" s="13"/>
      <c r="E75" s="13"/>
      <c r="F75" s="13"/>
      <c r="G75" s="8"/>
      <c r="H75" s="13"/>
      <c r="I75" s="13"/>
      <c r="J75" s="13"/>
      <c r="K75" s="13"/>
      <c r="L75" s="12"/>
      <c r="M75" s="12"/>
      <c r="N75" s="12"/>
    </row>
    <row r="76" spans="1:14" x14ac:dyDescent="0.25">
      <c r="A76" s="13"/>
      <c r="B76" s="13"/>
      <c r="C76" s="13"/>
      <c r="D76" s="13"/>
      <c r="E76" s="13"/>
      <c r="F76" s="13"/>
      <c r="G76" s="8"/>
      <c r="H76" s="13"/>
      <c r="I76" s="13"/>
      <c r="J76" s="13"/>
      <c r="K76" s="13"/>
      <c r="L76" s="12"/>
      <c r="M76" s="12"/>
      <c r="N76" s="12"/>
    </row>
    <row r="77" spans="1:14" x14ac:dyDescent="0.25">
      <c r="A77" s="13"/>
      <c r="B77" s="13"/>
      <c r="C77" s="13"/>
      <c r="D77" s="13"/>
      <c r="E77" s="13"/>
      <c r="F77" s="13"/>
      <c r="G77" s="8"/>
      <c r="H77" s="13"/>
      <c r="I77" s="13"/>
      <c r="J77" s="13"/>
      <c r="K77" s="13"/>
      <c r="L77" s="12"/>
      <c r="M77" s="12"/>
      <c r="N77" s="12"/>
    </row>
    <row r="78" spans="1:14" x14ac:dyDescent="0.25">
      <c r="A78" s="13"/>
      <c r="B78" s="13"/>
      <c r="C78" s="13"/>
      <c r="D78" s="13"/>
      <c r="E78" s="13"/>
      <c r="F78" s="13"/>
      <c r="G78" s="8"/>
      <c r="H78" s="13"/>
      <c r="I78" s="13"/>
      <c r="J78" s="13"/>
      <c r="K78" s="13"/>
      <c r="L78" s="12"/>
      <c r="M78" s="12"/>
      <c r="N78" s="12"/>
    </row>
    <row r="79" spans="1:14" x14ac:dyDescent="0.25">
      <c r="A79" s="13"/>
      <c r="B79" s="13"/>
      <c r="C79" s="13"/>
      <c r="D79" s="13"/>
      <c r="E79" s="13"/>
      <c r="F79" s="13"/>
      <c r="G79" s="8"/>
      <c r="H79" s="13"/>
      <c r="I79" s="13"/>
      <c r="J79" s="13"/>
      <c r="K79" s="13"/>
      <c r="L79" s="12"/>
      <c r="M79" s="12"/>
      <c r="N79" s="12"/>
    </row>
    <row r="80" spans="1:14" x14ac:dyDescent="0.25">
      <c r="A80" s="13"/>
      <c r="B80" s="13"/>
      <c r="C80" s="13"/>
      <c r="D80" s="13"/>
      <c r="E80" s="13"/>
      <c r="F80" s="13"/>
      <c r="G80" s="8"/>
      <c r="H80" s="13"/>
      <c r="I80" s="13"/>
      <c r="J80" s="13"/>
      <c r="K80" s="13"/>
      <c r="L80" s="12"/>
      <c r="M80" s="12"/>
      <c r="N80" s="12"/>
    </row>
    <row r="81" spans="1:14" x14ac:dyDescent="0.25">
      <c r="A81" s="13"/>
      <c r="B81" s="13"/>
      <c r="C81" s="13"/>
      <c r="D81" s="13"/>
      <c r="E81" s="13"/>
      <c r="F81" s="13"/>
      <c r="G81" s="8"/>
      <c r="H81" s="13"/>
      <c r="I81" s="13"/>
      <c r="J81" s="13"/>
      <c r="K81" s="13"/>
      <c r="L81" s="12"/>
      <c r="M81" s="12"/>
      <c r="N81" s="12"/>
    </row>
    <row r="82" spans="1:14" x14ac:dyDescent="0.25">
      <c r="A82" s="13"/>
      <c r="B82" s="13"/>
      <c r="C82" s="13"/>
      <c r="D82" s="13"/>
      <c r="E82" s="13"/>
      <c r="F82" s="13"/>
      <c r="G82" s="8"/>
      <c r="H82" s="13"/>
      <c r="I82" s="13"/>
      <c r="J82" s="13"/>
      <c r="K82" s="13"/>
      <c r="L82" s="12"/>
      <c r="M82" s="12"/>
      <c r="N82" s="12"/>
    </row>
    <row r="83" spans="1:14" x14ac:dyDescent="0.25">
      <c r="A83" s="13"/>
      <c r="B83" s="13"/>
      <c r="C83" s="13"/>
      <c r="D83" s="13"/>
      <c r="E83" s="13"/>
      <c r="F83" s="13"/>
      <c r="G83" s="8"/>
      <c r="H83" s="13"/>
      <c r="I83" s="13"/>
      <c r="J83" s="13"/>
      <c r="K83" s="13"/>
      <c r="L83" s="12"/>
      <c r="M83" s="12"/>
      <c r="N83" s="12"/>
    </row>
    <row r="84" spans="1:14" x14ac:dyDescent="0.25">
      <c r="A84" s="13"/>
      <c r="B84" s="13"/>
      <c r="C84" s="13"/>
      <c r="D84" s="13"/>
      <c r="E84" s="13"/>
      <c r="F84" s="13"/>
      <c r="G84" s="8"/>
      <c r="H84" s="13"/>
      <c r="I84" s="13"/>
      <c r="J84" s="13"/>
      <c r="K84" s="13"/>
      <c r="L84" s="12"/>
      <c r="M84" s="12"/>
      <c r="N84" s="12"/>
    </row>
    <row r="85" spans="1:14" x14ac:dyDescent="0.25">
      <c r="A85" s="13"/>
      <c r="B85" s="13"/>
      <c r="C85" s="13"/>
      <c r="D85" s="13"/>
      <c r="E85" s="13"/>
      <c r="F85" s="13"/>
      <c r="G85" s="8"/>
      <c r="H85" s="13"/>
      <c r="I85" s="13"/>
      <c r="J85" s="13"/>
      <c r="K85" s="13"/>
      <c r="L85" s="12"/>
      <c r="M85" s="12"/>
      <c r="N85" s="12"/>
    </row>
    <row r="86" spans="1:14" x14ac:dyDescent="0.25">
      <c r="A86" s="13"/>
      <c r="B86" s="13"/>
      <c r="C86" s="13"/>
      <c r="D86" s="13"/>
      <c r="E86" s="13"/>
      <c r="F86" s="13"/>
      <c r="G86" s="8"/>
      <c r="H86" s="13"/>
      <c r="I86" s="13"/>
      <c r="J86" s="13"/>
      <c r="K86" s="13"/>
      <c r="L86" s="12"/>
      <c r="M86" s="12"/>
      <c r="N86" s="12"/>
    </row>
    <row r="87" spans="1:14" x14ac:dyDescent="0.25">
      <c r="A87" s="13"/>
      <c r="B87" s="13"/>
      <c r="C87" s="13"/>
      <c r="D87" s="13"/>
      <c r="E87" s="13"/>
      <c r="F87" s="13"/>
      <c r="G87" s="8"/>
      <c r="H87" s="13"/>
      <c r="I87" s="13"/>
      <c r="J87" s="13"/>
      <c r="K87" s="13"/>
      <c r="L87" s="12"/>
      <c r="M87" s="12"/>
      <c r="N87" s="12"/>
    </row>
    <row r="88" spans="1:14" x14ac:dyDescent="0.25">
      <c r="A88" s="13"/>
      <c r="B88" s="13"/>
      <c r="C88" s="13"/>
      <c r="D88" s="13"/>
      <c r="E88" s="13"/>
      <c r="F88" s="13"/>
      <c r="G88" s="8"/>
      <c r="H88" s="13"/>
      <c r="I88" s="13"/>
      <c r="J88" s="13"/>
      <c r="K88" s="13"/>
      <c r="L88" s="12"/>
      <c r="M88" s="12"/>
      <c r="N88" s="12"/>
    </row>
    <row r="89" spans="1:14" x14ac:dyDescent="0.25">
      <c r="A89" s="13"/>
      <c r="B89" s="13"/>
      <c r="C89" s="13"/>
      <c r="D89" s="13"/>
      <c r="E89" s="13"/>
      <c r="F89" s="13"/>
      <c r="G89" s="8"/>
      <c r="H89" s="13"/>
      <c r="I89" s="13"/>
      <c r="J89" s="13"/>
      <c r="K89" s="13"/>
      <c r="L89" s="12"/>
      <c r="M89" s="12"/>
      <c r="N89" s="12"/>
    </row>
    <row r="90" spans="1:14" x14ac:dyDescent="0.25">
      <c r="A90" s="13"/>
      <c r="B90" s="13"/>
      <c r="C90" s="13"/>
      <c r="D90" s="13"/>
      <c r="E90" s="13"/>
      <c r="F90" s="13"/>
      <c r="G90" s="8"/>
      <c r="H90" s="13"/>
      <c r="I90" s="13"/>
      <c r="J90" s="13"/>
      <c r="K90" s="13"/>
      <c r="L90" s="12"/>
      <c r="M90" s="12"/>
      <c r="N90" s="12"/>
    </row>
    <row r="91" spans="1:14" x14ac:dyDescent="0.25">
      <c r="A91" s="13"/>
      <c r="B91" s="13"/>
      <c r="C91" s="13"/>
      <c r="D91" s="13"/>
      <c r="E91" s="13"/>
      <c r="F91" s="13"/>
      <c r="G91" s="8"/>
      <c r="H91" s="13"/>
      <c r="I91" s="13"/>
      <c r="J91" s="13"/>
      <c r="K91" s="13"/>
      <c r="L91" s="12"/>
      <c r="M91" s="12"/>
      <c r="N91" s="12"/>
    </row>
    <row r="92" spans="1:14" x14ac:dyDescent="0.25">
      <c r="A92" s="13"/>
      <c r="B92" s="13"/>
      <c r="C92" s="13"/>
      <c r="D92" s="13"/>
      <c r="E92" s="13"/>
      <c r="F92" s="13"/>
      <c r="G92" s="8"/>
      <c r="H92" s="13"/>
      <c r="I92" s="13"/>
      <c r="J92" s="13"/>
      <c r="K92" s="13"/>
      <c r="L92" s="12"/>
      <c r="M92" s="12"/>
      <c r="N92" s="12"/>
    </row>
    <row r="93" spans="1:14" x14ac:dyDescent="0.25">
      <c r="A93" s="13"/>
      <c r="B93" s="13"/>
      <c r="C93" s="13"/>
      <c r="D93" s="13"/>
      <c r="E93" s="13"/>
      <c r="F93" s="13"/>
      <c r="G93" s="8"/>
      <c r="H93" s="13"/>
      <c r="I93" s="13"/>
      <c r="J93" s="13"/>
      <c r="K93" s="13"/>
      <c r="L93" s="12"/>
      <c r="M93" s="12"/>
      <c r="N93" s="12"/>
    </row>
    <row r="94" spans="1:14" x14ac:dyDescent="0.25">
      <c r="A94" s="13"/>
      <c r="B94" s="13"/>
      <c r="C94" s="13"/>
      <c r="D94" s="13"/>
      <c r="E94" s="13"/>
      <c r="F94" s="13"/>
      <c r="G94" s="8"/>
      <c r="H94" s="13"/>
      <c r="I94" s="13"/>
      <c r="J94" s="13"/>
      <c r="K94" s="13"/>
      <c r="L94" s="12"/>
      <c r="M94" s="12"/>
      <c r="N94" s="12"/>
    </row>
    <row r="95" spans="1:14" x14ac:dyDescent="0.25">
      <c r="A95" s="13"/>
      <c r="B95" s="13"/>
      <c r="C95" s="13"/>
      <c r="D95" s="13"/>
      <c r="E95" s="13"/>
      <c r="F95" s="13"/>
      <c r="G95" s="8"/>
      <c r="H95" s="13"/>
      <c r="I95" s="13"/>
      <c r="J95" s="13"/>
      <c r="K95" s="13"/>
      <c r="L95" s="12"/>
      <c r="M95" s="12"/>
      <c r="N95" s="12"/>
    </row>
    <row r="96" spans="1:14" x14ac:dyDescent="0.25">
      <c r="A96" s="13"/>
      <c r="B96" s="13"/>
      <c r="C96" s="13"/>
      <c r="D96" s="13"/>
      <c r="E96" s="13"/>
      <c r="F96" s="13"/>
      <c r="G96" s="8"/>
      <c r="H96" s="13"/>
      <c r="I96" s="13"/>
      <c r="J96" s="13"/>
      <c r="K96" s="13"/>
      <c r="L96" s="12"/>
      <c r="M96" s="12"/>
      <c r="N96" s="12"/>
    </row>
    <row r="97" spans="1:14" x14ac:dyDescent="0.25">
      <c r="A97" s="13"/>
      <c r="B97" s="13"/>
      <c r="C97" s="13"/>
      <c r="D97" s="13"/>
      <c r="E97" s="13"/>
      <c r="F97" s="13"/>
      <c r="G97" s="8"/>
      <c r="H97" s="13"/>
      <c r="I97" s="13"/>
      <c r="J97" s="13"/>
      <c r="K97" s="13"/>
      <c r="L97" s="12"/>
      <c r="M97" s="12"/>
      <c r="N97" s="12"/>
    </row>
    <row r="98" spans="1:14" x14ac:dyDescent="0.25">
      <c r="A98" s="13"/>
      <c r="B98" s="13"/>
      <c r="C98" s="13"/>
      <c r="D98" s="13"/>
      <c r="E98" s="13"/>
      <c r="F98" s="13"/>
      <c r="G98" s="8"/>
      <c r="H98" s="13"/>
      <c r="I98" s="13"/>
      <c r="J98" s="13"/>
      <c r="K98" s="13"/>
      <c r="L98" s="12"/>
      <c r="M98" s="12"/>
      <c r="N98" s="12"/>
    </row>
    <row r="99" spans="1:14" x14ac:dyDescent="0.25">
      <c r="A99" s="13"/>
      <c r="B99" s="13"/>
      <c r="C99" s="13"/>
      <c r="D99" s="13"/>
      <c r="E99" s="13"/>
      <c r="F99" s="13"/>
      <c r="G99" s="8"/>
      <c r="H99" s="13"/>
      <c r="I99" s="13"/>
      <c r="J99" s="13"/>
      <c r="K99" s="13"/>
      <c r="L99" s="12"/>
      <c r="M99" s="12"/>
      <c r="N99" s="12"/>
    </row>
    <row r="100" spans="1:14" x14ac:dyDescent="0.25">
      <c r="A100" s="13"/>
      <c r="B100" s="13"/>
      <c r="C100" s="13"/>
      <c r="D100" s="13"/>
      <c r="E100" s="13"/>
      <c r="F100" s="13"/>
      <c r="G100" s="8"/>
      <c r="H100" s="13"/>
      <c r="I100" s="13"/>
      <c r="J100" s="13"/>
      <c r="K100" s="13"/>
      <c r="L100" s="12"/>
      <c r="M100" s="12"/>
      <c r="N100" s="12"/>
    </row>
    <row r="101" spans="1:14" x14ac:dyDescent="0.25">
      <c r="A101" s="13"/>
      <c r="B101" s="13"/>
      <c r="C101" s="13"/>
      <c r="D101" s="13"/>
      <c r="E101" s="13"/>
      <c r="F101" s="13"/>
      <c r="G101" s="8"/>
      <c r="H101" s="13"/>
      <c r="I101" s="13"/>
      <c r="J101" s="13"/>
      <c r="K101" s="13"/>
      <c r="L101" s="12"/>
      <c r="M101" s="12"/>
      <c r="N101" s="12"/>
    </row>
    <row r="102" spans="1:14" x14ac:dyDescent="0.25">
      <c r="A102" s="13"/>
      <c r="B102" s="13"/>
      <c r="C102" s="13"/>
      <c r="D102" s="13"/>
      <c r="E102" s="13"/>
      <c r="F102" s="13"/>
      <c r="G102" s="8"/>
      <c r="H102" s="13"/>
      <c r="I102" s="13"/>
      <c r="J102" s="13"/>
      <c r="K102" s="13"/>
      <c r="L102" s="12"/>
      <c r="M102" s="12"/>
      <c r="N102" s="12"/>
    </row>
    <row r="103" spans="1:14" x14ac:dyDescent="0.25">
      <c r="A103" s="13"/>
      <c r="B103" s="13"/>
      <c r="C103" s="13"/>
      <c r="D103" s="13"/>
      <c r="E103" s="13"/>
      <c r="F103" s="13"/>
      <c r="G103" s="8"/>
      <c r="H103" s="13"/>
      <c r="I103" s="13"/>
      <c r="J103" s="13"/>
      <c r="K103" s="13"/>
      <c r="L103" s="12"/>
      <c r="M103" s="12"/>
      <c r="N103" s="12"/>
    </row>
    <row r="104" spans="1:14" x14ac:dyDescent="0.25">
      <c r="A104" s="13"/>
      <c r="B104" s="13"/>
      <c r="C104" s="13"/>
      <c r="D104" s="13"/>
      <c r="E104" s="13"/>
      <c r="F104" s="13"/>
      <c r="G104" s="8"/>
      <c r="H104" s="13"/>
      <c r="I104" s="13"/>
      <c r="J104" s="13"/>
      <c r="K104" s="13"/>
      <c r="L104" s="12"/>
      <c r="M104" s="12"/>
      <c r="N104" s="12"/>
    </row>
    <row r="105" spans="1:14" x14ac:dyDescent="0.25">
      <c r="A105" s="13"/>
      <c r="B105" s="13"/>
      <c r="C105" s="13"/>
      <c r="D105" s="13"/>
      <c r="E105" s="13"/>
      <c r="F105" s="13"/>
      <c r="G105" s="8"/>
      <c r="H105" s="13"/>
      <c r="I105" s="13"/>
      <c r="J105" s="13"/>
      <c r="K105" s="13"/>
      <c r="L105" s="12"/>
      <c r="M105" s="12"/>
      <c r="N105" s="12"/>
    </row>
    <row r="106" spans="1:14" x14ac:dyDescent="0.25">
      <c r="A106" s="13"/>
      <c r="B106" s="13"/>
      <c r="C106" s="13"/>
      <c r="D106" s="13"/>
      <c r="E106" s="13"/>
      <c r="F106" s="13"/>
      <c r="G106" s="8"/>
      <c r="H106" s="13"/>
      <c r="I106" s="13"/>
      <c r="J106" s="13"/>
      <c r="K106" s="13"/>
      <c r="L106" s="12"/>
      <c r="M106" s="12"/>
      <c r="N106" s="12"/>
    </row>
    <row r="107" spans="1:14" x14ac:dyDescent="0.25">
      <c r="A107" s="13"/>
      <c r="B107" s="13"/>
      <c r="C107" s="13"/>
      <c r="D107" s="13"/>
      <c r="E107" s="13"/>
      <c r="F107" s="13"/>
      <c r="G107" s="8"/>
      <c r="H107" s="13"/>
      <c r="I107" s="13"/>
      <c r="J107" s="13"/>
      <c r="K107" s="13"/>
      <c r="L107" s="12"/>
      <c r="M107" s="12"/>
      <c r="N107" s="12"/>
    </row>
    <row r="108" spans="1:14" x14ac:dyDescent="0.25">
      <c r="A108" s="13"/>
      <c r="B108" s="13"/>
      <c r="C108" s="13"/>
      <c r="D108" s="13"/>
      <c r="E108" s="13"/>
      <c r="F108" s="13"/>
      <c r="G108" s="8"/>
      <c r="H108" s="13"/>
      <c r="I108" s="13"/>
      <c r="J108" s="13"/>
      <c r="K108" s="13"/>
      <c r="L108" s="12"/>
      <c r="M108" s="12"/>
      <c r="N108" s="12"/>
    </row>
    <row r="109" spans="1:14" x14ac:dyDescent="0.25">
      <c r="A109" s="13"/>
      <c r="B109" s="13"/>
      <c r="C109" s="13"/>
      <c r="D109" s="13"/>
      <c r="E109" s="13"/>
      <c r="F109" s="13"/>
      <c r="G109" s="8"/>
      <c r="H109" s="13"/>
      <c r="I109" s="13"/>
      <c r="J109" s="13"/>
      <c r="K109" s="13"/>
      <c r="L109" s="12"/>
      <c r="M109" s="12"/>
      <c r="N109" s="12"/>
    </row>
    <row r="110" spans="1:14" x14ac:dyDescent="0.25">
      <c r="A110" s="13"/>
      <c r="B110" s="13"/>
      <c r="C110" s="13"/>
      <c r="D110" s="13"/>
      <c r="E110" s="13"/>
      <c r="F110" s="13"/>
      <c r="G110" s="8"/>
    </row>
    <row r="111" spans="1:14" x14ac:dyDescent="0.25">
      <c r="A111" s="13"/>
      <c r="B111" s="13"/>
      <c r="C111" s="13"/>
      <c r="D111" s="13"/>
      <c r="E111" s="13"/>
      <c r="F111" s="13"/>
      <c r="G111" s="8"/>
    </row>
    <row r="112" spans="1:14" x14ac:dyDescent="0.25">
      <c r="A112" s="13"/>
      <c r="B112" s="13"/>
      <c r="C112" s="13"/>
      <c r="D112" s="13"/>
      <c r="E112" s="13"/>
      <c r="F112" s="13"/>
      <c r="G112" s="8"/>
    </row>
    <row r="113" spans="1:7" x14ac:dyDescent="0.25">
      <c r="A113" s="13"/>
      <c r="B113" s="13"/>
      <c r="C113" s="13"/>
      <c r="D113" s="13"/>
      <c r="E113" s="13"/>
      <c r="F113" s="13"/>
      <c r="G113" s="8"/>
    </row>
    <row r="114" spans="1:7" x14ac:dyDescent="0.25">
      <c r="A114" s="13"/>
      <c r="B114" s="13"/>
      <c r="C114" s="13"/>
      <c r="D114" s="13"/>
      <c r="E114" s="13"/>
      <c r="F114" s="13"/>
      <c r="G114" s="8"/>
    </row>
    <row r="115" spans="1:7" x14ac:dyDescent="0.25">
      <c r="A115" s="13"/>
      <c r="B115" s="13"/>
      <c r="C115" s="13"/>
      <c r="D115" s="13"/>
      <c r="E115" s="13"/>
      <c r="F115" s="13"/>
      <c r="G115" s="8"/>
    </row>
    <row r="116" spans="1:7" x14ac:dyDescent="0.25">
      <c r="A116" s="13"/>
      <c r="B116" s="13"/>
      <c r="C116" s="13"/>
      <c r="D116" s="13"/>
      <c r="E116" s="13"/>
      <c r="F116" s="13"/>
      <c r="G116" s="8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1"/>
  <sheetViews>
    <sheetView workbookViewId="0">
      <selection activeCell="C18" sqref="C18"/>
    </sheetView>
  </sheetViews>
  <sheetFormatPr defaultRowHeight="15" x14ac:dyDescent="0.25"/>
  <cols>
    <col min="1" max="1" width="32" style="2" customWidth="1"/>
    <col min="2" max="6" width="10.85546875" style="2" bestFit="1" customWidth="1"/>
    <col min="7" max="7" width="11.28515625" style="4" bestFit="1" customWidth="1"/>
    <col min="8" max="8" width="9.5703125" style="2" bestFit="1" customWidth="1"/>
    <col min="9" max="9" width="9.140625" style="2"/>
    <col min="10" max="11" width="10.140625" bestFit="1" customWidth="1"/>
  </cols>
  <sheetData>
    <row r="2" spans="1:11" x14ac:dyDescent="0.25">
      <c r="B2"/>
      <c r="C2"/>
      <c r="D2"/>
      <c r="E2"/>
      <c r="F2"/>
      <c r="G2"/>
      <c r="H2"/>
      <c r="J2" s="1" t="s">
        <v>8</v>
      </c>
      <c r="K2" s="1" t="s">
        <v>11</v>
      </c>
    </row>
    <row r="3" spans="1:11" x14ac:dyDescent="0.25">
      <c r="A3" s="1" t="s">
        <v>22</v>
      </c>
      <c r="B3" s="1">
        <v>1</v>
      </c>
      <c r="C3" s="1">
        <v>2</v>
      </c>
      <c r="D3" s="1">
        <v>3</v>
      </c>
      <c r="E3" s="1">
        <v>4</v>
      </c>
      <c r="F3" s="1">
        <v>5</v>
      </c>
      <c r="G3" s="3" t="s">
        <v>0</v>
      </c>
      <c r="H3" s="1"/>
      <c r="I3" s="1"/>
      <c r="J3" s="5">
        <f>H5-H10</f>
        <v>-8.4839999999957172E-3</v>
      </c>
      <c r="K3" s="5">
        <f>H10-H17</f>
        <v>-1.4327000000008638E-2</v>
      </c>
    </row>
    <row r="4" spans="1:11" x14ac:dyDescent="0.25">
      <c r="A4" s="9" t="s">
        <v>18</v>
      </c>
      <c r="B4" s="27">
        <v>79.943479999999994</v>
      </c>
      <c r="C4" s="27">
        <v>79.943430000000006</v>
      </c>
      <c r="D4" s="27">
        <v>79.943460000000002</v>
      </c>
      <c r="E4" s="27">
        <v>79.943479999999994</v>
      </c>
      <c r="F4" s="27">
        <v>79.943510000000003</v>
      </c>
      <c r="G4" s="4">
        <f>AVERAGE(B4:F4)</f>
        <v>79.943472000000014</v>
      </c>
      <c r="H4" s="1"/>
      <c r="I4" s="1"/>
    </row>
    <row r="5" spans="1:11" x14ac:dyDescent="0.25">
      <c r="A5" s="9" t="s">
        <v>19</v>
      </c>
      <c r="B5" s="13">
        <v>79.963040000000007</v>
      </c>
      <c r="C5" s="13">
        <v>79.963040000000007</v>
      </c>
      <c r="D5" s="13">
        <v>79.962990000000005</v>
      </c>
      <c r="E5" s="13">
        <v>79.963009999999997</v>
      </c>
      <c r="F5" s="13">
        <v>79.962969999999999</v>
      </c>
      <c r="G5" s="4">
        <f>AVERAGE(B5:F5)</f>
        <v>79.963009999999997</v>
      </c>
      <c r="H5" s="3">
        <f>AVERAGE(G4:G5)</f>
        <v>79.953241000000006</v>
      </c>
      <c r="I5" s="1"/>
    </row>
    <row r="6" spans="1:11" x14ac:dyDescent="0.25">
      <c r="B6"/>
      <c r="C6"/>
      <c r="D6"/>
      <c r="E6"/>
      <c r="F6"/>
      <c r="G6"/>
      <c r="H6" s="3"/>
      <c r="I6" s="1"/>
    </row>
    <row r="7" spans="1:11" x14ac:dyDescent="0.25">
      <c r="B7"/>
      <c r="C7"/>
      <c r="D7"/>
      <c r="E7"/>
      <c r="F7"/>
      <c r="G7"/>
      <c r="H7" s="3"/>
      <c r="I7" s="1"/>
    </row>
    <row r="8" spans="1:11" x14ac:dyDescent="0.25">
      <c r="A8" s="1" t="s">
        <v>20</v>
      </c>
      <c r="B8" s="1">
        <v>1</v>
      </c>
      <c r="C8" s="1">
        <v>2</v>
      </c>
      <c r="D8" s="1">
        <v>3</v>
      </c>
      <c r="E8" s="1">
        <v>4</v>
      </c>
      <c r="F8" s="1">
        <v>5</v>
      </c>
      <c r="G8" s="3" t="s">
        <v>0</v>
      </c>
      <c r="H8" s="3"/>
      <c r="I8" s="1"/>
    </row>
    <row r="9" spans="1:11" x14ac:dyDescent="0.25">
      <c r="A9" s="9"/>
      <c r="B9" s="27">
        <v>79.952209999999994</v>
      </c>
      <c r="C9" s="27">
        <v>79.952190000000002</v>
      </c>
      <c r="D9" s="27">
        <v>79.95214</v>
      </c>
      <c r="E9" s="27">
        <v>79.952110000000005</v>
      </c>
      <c r="F9" s="27">
        <v>79.952190000000002</v>
      </c>
      <c r="G9" s="4">
        <f>AVERAGE(B9:F9)</f>
        <v>79.952168</v>
      </c>
      <c r="H9" s="3"/>
    </row>
    <row r="10" spans="1:11" x14ac:dyDescent="0.25">
      <c r="A10" s="31" t="s">
        <v>19</v>
      </c>
      <c r="B10" s="8">
        <v>79.971310000000003</v>
      </c>
      <c r="C10" s="8">
        <v>79.971239999999995</v>
      </c>
      <c r="D10" s="8">
        <v>79.971289999999996</v>
      </c>
      <c r="E10" s="8">
        <v>79.971299999999999</v>
      </c>
      <c r="F10" s="8">
        <v>79.971270000000004</v>
      </c>
      <c r="G10" s="4">
        <f>AVERAGE(B10:F10)</f>
        <v>79.971282000000002</v>
      </c>
      <c r="H10" s="3">
        <f t="shared" ref="H10" si="0">AVERAGE(G9:G10)</f>
        <v>79.961725000000001</v>
      </c>
      <c r="I10" s="13"/>
      <c r="J10" s="13"/>
      <c r="K10" s="12"/>
    </row>
    <row r="11" spans="1:11" x14ac:dyDescent="0.25">
      <c r="B11"/>
      <c r="C11"/>
      <c r="D11"/>
      <c r="E11"/>
      <c r="F11"/>
      <c r="G11"/>
      <c r="H11"/>
      <c r="I11"/>
    </row>
    <row r="12" spans="1:11" x14ac:dyDescent="0.25">
      <c r="I12"/>
    </row>
    <row r="13" spans="1:11" x14ac:dyDescent="0.25">
      <c r="B13"/>
      <c r="C13"/>
      <c r="D13"/>
      <c r="E13"/>
      <c r="F13"/>
      <c r="G13"/>
      <c r="H13"/>
      <c r="I13"/>
    </row>
    <row r="14" spans="1:11" x14ac:dyDescent="0.25">
      <c r="I14"/>
    </row>
    <row r="15" spans="1:11" x14ac:dyDescent="0.25">
      <c r="A15" s="1" t="s">
        <v>21</v>
      </c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3" t="s">
        <v>0</v>
      </c>
      <c r="H15" s="1"/>
      <c r="I15"/>
    </row>
    <row r="16" spans="1:11" x14ac:dyDescent="0.25">
      <c r="A16" s="9" t="s">
        <v>18</v>
      </c>
      <c r="B16" s="2">
        <v>79.966570000000004</v>
      </c>
      <c r="C16" s="2">
        <v>79.966539999999995</v>
      </c>
      <c r="D16" s="2">
        <v>79.966499999999996</v>
      </c>
      <c r="E16" s="2">
        <v>79.966520000000003</v>
      </c>
      <c r="F16" s="2">
        <v>79.966530000000006</v>
      </c>
      <c r="G16" s="4">
        <f>AVERAGE(B16:F16)</f>
        <v>79.966532000000001</v>
      </c>
      <c r="H16" s="1"/>
      <c r="I16"/>
    </row>
    <row r="17" spans="1:9" x14ac:dyDescent="0.25">
      <c r="A17" s="9" t="s">
        <v>19</v>
      </c>
      <c r="B17" s="2">
        <v>79.985569999999996</v>
      </c>
      <c r="C17" s="2">
        <v>79.985609999999994</v>
      </c>
      <c r="D17" s="2">
        <v>79.985560000000007</v>
      </c>
      <c r="E17" s="2">
        <v>79.985550000000003</v>
      </c>
      <c r="F17" s="2">
        <v>79.985569999999996</v>
      </c>
      <c r="G17" s="4">
        <f>AVERAGE(B17:F17)</f>
        <v>79.985572000000005</v>
      </c>
      <c r="H17" s="3">
        <f>AVERAGE(G16:G17)</f>
        <v>79.97605200000001</v>
      </c>
      <c r="I17"/>
    </row>
    <row r="18" spans="1:9" x14ac:dyDescent="0.25">
      <c r="B18"/>
      <c r="C18"/>
      <c r="D18"/>
      <c r="E18"/>
      <c r="F18"/>
      <c r="G18"/>
      <c r="H18"/>
      <c r="I18"/>
    </row>
    <row r="19" spans="1:9" x14ac:dyDescent="0.25">
      <c r="I19"/>
    </row>
    <row r="20" spans="1:9" x14ac:dyDescent="0.25">
      <c r="B20"/>
      <c r="C20"/>
      <c r="D20"/>
      <c r="E20"/>
      <c r="F20"/>
      <c r="G20"/>
      <c r="H20"/>
      <c r="I20"/>
    </row>
    <row r="21" spans="1:9" x14ac:dyDescent="0.25">
      <c r="B21"/>
      <c r="C21"/>
      <c r="D21"/>
      <c r="E21"/>
      <c r="F21"/>
      <c r="G21"/>
      <c r="H21"/>
      <c r="I21"/>
    </row>
    <row r="22" spans="1:9" x14ac:dyDescent="0.25">
      <c r="B22"/>
      <c r="C22"/>
      <c r="D22"/>
      <c r="E22"/>
      <c r="F22"/>
      <c r="G22"/>
      <c r="H22"/>
      <c r="I22"/>
    </row>
    <row r="23" spans="1:9" x14ac:dyDescent="0.25">
      <c r="B23"/>
      <c r="C23"/>
      <c r="D23"/>
      <c r="E23"/>
      <c r="F23"/>
      <c r="G23"/>
      <c r="H23"/>
      <c r="I23"/>
    </row>
    <row r="24" spans="1:9" x14ac:dyDescent="0.25">
      <c r="B24"/>
      <c r="C24"/>
      <c r="D24"/>
      <c r="E24"/>
      <c r="F24"/>
      <c r="G24"/>
      <c r="H24"/>
      <c r="I24"/>
    </row>
    <row r="25" spans="1:9" x14ac:dyDescent="0.25">
      <c r="B25"/>
      <c r="C25"/>
      <c r="D25"/>
      <c r="E25"/>
      <c r="F25"/>
      <c r="G25"/>
      <c r="H25"/>
      <c r="I25"/>
    </row>
    <row r="26" spans="1:9" x14ac:dyDescent="0.25">
      <c r="B26"/>
      <c r="C26"/>
      <c r="D26"/>
      <c r="E26"/>
      <c r="F26"/>
      <c r="G26"/>
      <c r="H26"/>
      <c r="I26"/>
    </row>
    <row r="27" spans="1:9" x14ac:dyDescent="0.25">
      <c r="B27"/>
      <c r="C27"/>
      <c r="D27"/>
      <c r="E27"/>
      <c r="F27"/>
      <c r="G27"/>
      <c r="H27"/>
      <c r="I27"/>
    </row>
    <row r="28" spans="1:9" x14ac:dyDescent="0.25">
      <c r="B28"/>
      <c r="C28"/>
      <c r="D28"/>
      <c r="E28"/>
      <c r="F28"/>
      <c r="G28"/>
      <c r="H28"/>
      <c r="I28"/>
    </row>
    <row r="29" spans="1:9" x14ac:dyDescent="0.25">
      <c r="B29"/>
      <c r="C29"/>
      <c r="D29"/>
      <c r="E29"/>
      <c r="F29"/>
      <c r="G29"/>
      <c r="H29"/>
      <c r="I29"/>
    </row>
    <row r="30" spans="1:9" x14ac:dyDescent="0.25">
      <c r="B30"/>
      <c r="C30"/>
      <c r="D30"/>
      <c r="E30"/>
      <c r="F30"/>
      <c r="G30"/>
      <c r="H30"/>
      <c r="I30"/>
    </row>
    <row r="31" spans="1:9" x14ac:dyDescent="0.25">
      <c r="B31"/>
      <c r="C31"/>
      <c r="D31"/>
      <c r="E31"/>
      <c r="F31"/>
      <c r="G31"/>
      <c r="H31"/>
      <c r="I31"/>
    </row>
    <row r="32" spans="1:9" x14ac:dyDescent="0.25">
      <c r="B32"/>
      <c r="C32"/>
      <c r="D32"/>
      <c r="E32"/>
      <c r="F32"/>
      <c r="G32"/>
      <c r="H32"/>
      <c r="I32"/>
    </row>
    <row r="33" spans="2:9" x14ac:dyDescent="0.25">
      <c r="B33"/>
      <c r="C33"/>
      <c r="D33"/>
      <c r="E33"/>
      <c r="F33"/>
      <c r="G33"/>
      <c r="H33"/>
      <c r="I33"/>
    </row>
    <row r="34" spans="2:9" x14ac:dyDescent="0.25">
      <c r="B34"/>
      <c r="C34"/>
      <c r="D34"/>
      <c r="E34"/>
      <c r="F34"/>
      <c r="G34"/>
      <c r="H34"/>
      <c r="I34"/>
    </row>
    <row r="35" spans="2:9" x14ac:dyDescent="0.25">
      <c r="B35"/>
      <c r="C35"/>
      <c r="D35"/>
      <c r="E35"/>
      <c r="F35"/>
      <c r="G35"/>
      <c r="H35"/>
      <c r="I35"/>
    </row>
    <row r="36" spans="2:9" x14ac:dyDescent="0.25">
      <c r="B36"/>
      <c r="C36"/>
      <c r="D36"/>
      <c r="E36"/>
      <c r="F36"/>
      <c r="G36"/>
      <c r="H36"/>
      <c r="I36"/>
    </row>
    <row r="37" spans="2:9" x14ac:dyDescent="0.25">
      <c r="B37"/>
      <c r="C37"/>
      <c r="D37"/>
      <c r="E37"/>
      <c r="F37"/>
      <c r="G37"/>
      <c r="H37"/>
      <c r="I37"/>
    </row>
    <row r="38" spans="2:9" x14ac:dyDescent="0.25">
      <c r="B38"/>
      <c r="C38"/>
      <c r="D38"/>
      <c r="E38"/>
      <c r="F38"/>
      <c r="G38"/>
      <c r="H38"/>
      <c r="I38"/>
    </row>
    <row r="39" spans="2:9" x14ac:dyDescent="0.25">
      <c r="B39"/>
      <c r="C39"/>
      <c r="D39"/>
      <c r="E39"/>
      <c r="F39"/>
      <c r="G39"/>
      <c r="H39"/>
      <c r="I39"/>
    </row>
    <row r="40" spans="2:9" x14ac:dyDescent="0.25">
      <c r="B40"/>
      <c r="C40"/>
      <c r="D40"/>
      <c r="E40"/>
      <c r="F40"/>
      <c r="G40"/>
      <c r="H40"/>
      <c r="I40"/>
    </row>
    <row r="41" spans="2:9" x14ac:dyDescent="0.25">
      <c r="B41"/>
      <c r="C41"/>
      <c r="D41"/>
      <c r="E41"/>
      <c r="F41"/>
      <c r="G41"/>
      <c r="H41"/>
      <c r="I41"/>
    </row>
    <row r="42" spans="2:9" x14ac:dyDescent="0.25">
      <c r="B42"/>
      <c r="C42"/>
      <c r="D42"/>
      <c r="E42"/>
      <c r="F42"/>
      <c r="G42"/>
      <c r="H42"/>
      <c r="I42"/>
    </row>
    <row r="43" spans="2:9" x14ac:dyDescent="0.25">
      <c r="B43"/>
      <c r="C43"/>
      <c r="D43"/>
      <c r="E43"/>
      <c r="F43"/>
      <c r="G43"/>
      <c r="H43"/>
      <c r="I43"/>
    </row>
    <row r="44" spans="2:9" x14ac:dyDescent="0.25">
      <c r="B44"/>
      <c r="C44"/>
      <c r="D44"/>
      <c r="E44"/>
      <c r="F44"/>
      <c r="G44"/>
      <c r="H44"/>
      <c r="I44"/>
    </row>
    <row r="45" spans="2:9" x14ac:dyDescent="0.25">
      <c r="B45"/>
      <c r="C45"/>
      <c r="D45"/>
      <c r="E45"/>
      <c r="F45"/>
      <c r="G45"/>
      <c r="H45"/>
      <c r="I45"/>
    </row>
    <row r="46" spans="2:9" x14ac:dyDescent="0.25">
      <c r="B46"/>
      <c r="C46"/>
      <c r="D46"/>
      <c r="E46"/>
      <c r="F46"/>
      <c r="G46"/>
      <c r="H46"/>
      <c r="I46"/>
    </row>
    <row r="47" spans="2:9" x14ac:dyDescent="0.25">
      <c r="I47"/>
    </row>
    <row r="48" spans="2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="85" zoomScaleNormal="85" workbookViewId="0">
      <selection activeCell="A15" sqref="A15:XFD15"/>
    </sheetView>
  </sheetViews>
  <sheetFormatPr defaultRowHeight="15" x14ac:dyDescent="0.25"/>
  <cols>
    <col min="1" max="1" width="11.42578125" style="2" customWidth="1"/>
    <col min="2" max="2" width="12.7109375" style="2" bestFit="1" customWidth="1"/>
    <col min="3" max="3" width="15" style="2" bestFit="1" customWidth="1"/>
    <col min="4" max="4" width="10.5703125" style="2" customWidth="1"/>
    <col min="5" max="9" width="9.140625" style="2"/>
  </cols>
  <sheetData>
    <row r="1" spans="1:4" x14ac:dyDescent="0.25">
      <c r="A1" s="1" t="s">
        <v>20</v>
      </c>
    </row>
    <row r="2" spans="1:4" x14ac:dyDescent="0.25">
      <c r="A2" s="1" t="s">
        <v>1</v>
      </c>
      <c r="B2" s="1" t="s">
        <v>2</v>
      </c>
      <c r="C2" s="1" t="s">
        <v>4</v>
      </c>
      <c r="D2" s="1" t="s">
        <v>3</v>
      </c>
    </row>
    <row r="3" spans="1:4" x14ac:dyDescent="0.25">
      <c r="A3" s="23" t="s">
        <v>12</v>
      </c>
      <c r="B3" s="2">
        <f>Weights!G3-Weights!G12</f>
        <v>0.22140600000000177</v>
      </c>
      <c r="C3" s="2">
        <f>B3-'Soak controls'!$J$3</f>
        <v>0.22988999999999749</v>
      </c>
      <c r="D3" s="2">
        <f>(C3/0.0014 )</f>
        <v>164.20714285714106</v>
      </c>
    </row>
    <row r="4" spans="1:4" x14ac:dyDescent="0.25">
      <c r="A4" s="23" t="s">
        <v>13</v>
      </c>
      <c r="B4" s="2">
        <f>Weights!G4-Weights!G13</f>
        <v>0.28017600000001153</v>
      </c>
      <c r="C4" s="2">
        <f>B4-'Soak controls'!$J$3</f>
        <v>0.28866000000000724</v>
      </c>
      <c r="D4" s="2">
        <f t="shared" ref="D4:D8" si="0">(C4/0.0014 )</f>
        <v>206.18571428571946</v>
      </c>
    </row>
    <row r="5" spans="1:4" x14ac:dyDescent="0.25">
      <c r="A5" s="23" t="s">
        <v>14</v>
      </c>
      <c r="B5" s="2">
        <f>Weights!G5-Weights!G14</f>
        <v>0.30487599999999304</v>
      </c>
      <c r="C5" s="2">
        <f>B5-'Soak controls'!$J$3</f>
        <v>0.31335999999998876</v>
      </c>
      <c r="D5" s="2">
        <f t="shared" si="0"/>
        <v>223.82857142856341</v>
      </c>
    </row>
    <row r="6" spans="1:4" x14ac:dyDescent="0.25">
      <c r="A6" s="23" t="s">
        <v>15</v>
      </c>
      <c r="B6" s="2">
        <f>Weights!G6-Weights!G15</f>
        <v>6.4473999999989928E-2</v>
      </c>
      <c r="C6" s="2">
        <f>B6-'Soak controls'!$J$3</f>
        <v>7.2957999999985645E-2</v>
      </c>
      <c r="D6" s="2">
        <f t="shared" si="0"/>
        <v>52.112857142846892</v>
      </c>
    </row>
    <row r="7" spans="1:4" x14ac:dyDescent="0.25">
      <c r="A7" s="23" t="s">
        <v>16</v>
      </c>
      <c r="B7" s="2">
        <f>Weights!G7-Weights!G16</f>
        <v>8.4780000000009181E-2</v>
      </c>
      <c r="C7" s="2">
        <f>B7-'Soak controls'!$J$3</f>
        <v>9.3264000000004899E-2</v>
      </c>
      <c r="D7" s="2">
        <f t="shared" si="0"/>
        <v>66.617142857146362</v>
      </c>
    </row>
    <row r="8" spans="1:4" x14ac:dyDescent="0.25">
      <c r="A8" s="23" t="s">
        <v>17</v>
      </c>
      <c r="B8" s="2">
        <f>Weights!G8-Weights!G17</f>
        <v>0.23069800000000384</v>
      </c>
      <c r="C8" s="2">
        <f>B8-'Soak controls'!$J$3</f>
        <v>0.23918199999999956</v>
      </c>
      <c r="D8" s="2">
        <f t="shared" si="0"/>
        <v>170.84428571428541</v>
      </c>
    </row>
    <row r="9" spans="1:4" x14ac:dyDescent="0.25">
      <c r="A9" s="1"/>
    </row>
    <row r="10" spans="1:4" x14ac:dyDescent="0.25">
      <c r="A10" s="1"/>
    </row>
    <row r="11" spans="1:4" x14ac:dyDescent="0.25">
      <c r="A11" s="1" t="s">
        <v>21</v>
      </c>
    </row>
    <row r="12" spans="1:4" x14ac:dyDescent="0.25">
      <c r="A12" s="1" t="s">
        <v>1</v>
      </c>
      <c r="B12" s="1" t="s">
        <v>2</v>
      </c>
      <c r="C12" s="1" t="s">
        <v>4</v>
      </c>
      <c r="D12" s="1" t="s">
        <v>3</v>
      </c>
    </row>
    <row r="13" spans="1:4" x14ac:dyDescent="0.25">
      <c r="A13" s="23" t="s">
        <v>12</v>
      </c>
      <c r="B13" s="2">
        <f>Weights!G12-Weights!G21</f>
        <v>0.44682799999999645</v>
      </c>
      <c r="C13" s="2">
        <f>B13-'Soak controls'!K$3</f>
        <v>0.46115500000000509</v>
      </c>
      <c r="D13" s="2">
        <f t="shared" ref="D13:D18" si="1">(C13/0.000934)/0.9</f>
        <v>548.60218891268744</v>
      </c>
    </row>
    <row r="14" spans="1:4" x14ac:dyDescent="0.25">
      <c r="A14" s="23" t="s">
        <v>13</v>
      </c>
      <c r="B14" s="2">
        <f>Weights!G13-Weights!G22</f>
        <v>0.1449400000000054</v>
      </c>
      <c r="C14" s="2">
        <f>B14-'Soak controls'!K$3</f>
        <v>0.15926700000001404</v>
      </c>
      <c r="D14" s="2">
        <f t="shared" si="1"/>
        <v>189.46823697360696</v>
      </c>
    </row>
    <row r="15" spans="1:4" x14ac:dyDescent="0.25">
      <c r="A15" s="23" t="s">
        <v>14</v>
      </c>
      <c r="B15" s="2">
        <f>Weights!G14-Weights!G23</f>
        <v>2.8310480000000098</v>
      </c>
      <c r="C15" s="2">
        <f>B15-'Soak controls'!K$3</f>
        <v>2.8453750000000184</v>
      </c>
      <c r="D15" s="2">
        <f t="shared" si="1"/>
        <v>3384.9333809184136</v>
      </c>
    </row>
    <row r="16" spans="1:4" x14ac:dyDescent="0.25">
      <c r="A16" s="23" t="s">
        <v>15</v>
      </c>
      <c r="B16" s="2">
        <f>Weights!G15-Weights!G24</f>
        <v>0.25828800000002161</v>
      </c>
      <c r="C16" s="2">
        <f>B16-'Soak controls'!K$3</f>
        <v>0.27261500000003025</v>
      </c>
      <c r="D16" s="2">
        <f t="shared" si="1"/>
        <v>324.31001665480636</v>
      </c>
    </row>
    <row r="17" spans="1:4" x14ac:dyDescent="0.25">
      <c r="A17" s="23" t="s">
        <v>16</v>
      </c>
      <c r="B17" s="2">
        <f>Weights!G16-Weights!G25</f>
        <v>0.91752199999997686</v>
      </c>
      <c r="C17" s="2">
        <f>B17-'Soak controls'!K$3</f>
        <v>0.93184899999998549</v>
      </c>
      <c r="D17" s="2">
        <f t="shared" si="1"/>
        <v>1108.5522246014577</v>
      </c>
    </row>
    <row r="18" spans="1:4" x14ac:dyDescent="0.25">
      <c r="A18" s="23" t="s">
        <v>17</v>
      </c>
      <c r="B18" s="2">
        <f>Weights!G17-Weights!G26</f>
        <v>0.68271599999999921</v>
      </c>
      <c r="C18" s="2">
        <f>B18-'Soak controls'!K$3</f>
        <v>0.69704300000000785</v>
      </c>
      <c r="D18" s="2">
        <f t="shared" si="1"/>
        <v>829.22079467048275</v>
      </c>
    </row>
    <row r="19" spans="1:4" x14ac:dyDescent="0.25">
      <c r="A19" s="1"/>
    </row>
    <row r="20" spans="1:4" x14ac:dyDescent="0.25">
      <c r="A20" s="1"/>
    </row>
    <row r="21" spans="1:4" x14ac:dyDescent="0.25">
      <c r="A21" s="1"/>
      <c r="B21" s="1"/>
      <c r="C21" s="1"/>
      <c r="D21" s="1"/>
    </row>
    <row r="22" spans="1:4" x14ac:dyDescent="0.25">
      <c r="A22" s="23"/>
    </row>
    <row r="23" spans="1:4" x14ac:dyDescent="0.25">
      <c r="A23" s="23"/>
    </row>
    <row r="24" spans="1:4" x14ac:dyDescent="0.25">
      <c r="A24" s="23"/>
    </row>
    <row r="25" spans="1:4" x14ac:dyDescent="0.25">
      <c r="A25" s="23"/>
    </row>
    <row r="26" spans="1:4" x14ac:dyDescent="0.25">
      <c r="A26" s="23"/>
    </row>
    <row r="27" spans="1:4" x14ac:dyDescent="0.25">
      <c r="A27" s="23"/>
    </row>
    <row r="28" spans="1:4" x14ac:dyDescent="0.25">
      <c r="A28" s="1"/>
    </row>
    <row r="29" spans="1:4" x14ac:dyDescent="0.25">
      <c r="A29" s="1"/>
    </row>
    <row r="30" spans="1:4" x14ac:dyDescent="0.25">
      <c r="A30" s="1"/>
      <c r="B30" s="1"/>
      <c r="C30" s="1"/>
      <c r="D30" s="1"/>
    </row>
    <row r="31" spans="1:4" ht="16.5" customHeight="1" x14ac:dyDescent="0.25">
      <c r="A31" s="23"/>
    </row>
    <row r="32" spans="1:4" x14ac:dyDescent="0.25">
      <c r="A32" s="23"/>
    </row>
    <row r="33" spans="1:10" x14ac:dyDescent="0.25">
      <c r="A33" s="23"/>
    </row>
    <row r="34" spans="1:10" x14ac:dyDescent="0.25">
      <c r="A34" s="23"/>
    </row>
    <row r="35" spans="1:10" x14ac:dyDescent="0.25">
      <c r="A35" s="23"/>
    </row>
    <row r="36" spans="1:10" x14ac:dyDescent="0.25">
      <c r="A36" s="23"/>
    </row>
    <row r="38" spans="1:10" x14ac:dyDescent="0.25">
      <c r="A38" s="1"/>
    </row>
    <row r="39" spans="1:10" x14ac:dyDescent="0.25">
      <c r="A39" s="1"/>
      <c r="B39" s="1"/>
      <c r="C39" s="1"/>
      <c r="D39" s="1"/>
    </row>
    <row r="40" spans="1:10" x14ac:dyDescent="0.25">
      <c r="A40" s="23"/>
    </row>
    <row r="41" spans="1:10" x14ac:dyDescent="0.25">
      <c r="A41" s="23"/>
    </row>
    <row r="42" spans="1:10" x14ac:dyDescent="0.25">
      <c r="A42" s="23"/>
    </row>
    <row r="43" spans="1:10" x14ac:dyDescent="0.25">
      <c r="A43" s="23"/>
    </row>
    <row r="44" spans="1:10" x14ac:dyDescent="0.25">
      <c r="A44" s="23"/>
    </row>
    <row r="45" spans="1:10" x14ac:dyDescent="0.25">
      <c r="A45" s="23"/>
      <c r="J45" s="2"/>
    </row>
    <row r="46" spans="1:10" x14ac:dyDescent="0.25">
      <c r="J46" s="2"/>
    </row>
    <row r="47" spans="1:10" x14ac:dyDescent="0.25">
      <c r="J47" s="2"/>
    </row>
    <row r="48" spans="1:10" x14ac:dyDescent="0.25">
      <c r="J48" s="2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85" zoomScaleNormal="85" workbookViewId="0">
      <selection activeCell="E31" sqref="E31"/>
    </sheetView>
  </sheetViews>
  <sheetFormatPr defaultRowHeight="15" x14ac:dyDescent="0.25"/>
  <cols>
    <col min="1" max="1" width="34.5703125" bestFit="1" customWidth="1"/>
    <col min="5" max="5" width="65.85546875" customWidth="1"/>
    <col min="6" max="6" width="23.42578125" customWidth="1"/>
    <col min="7" max="7" width="25.140625" customWidth="1"/>
    <col min="8" max="8" width="11.7109375" customWidth="1"/>
  </cols>
  <sheetData>
    <row r="1" spans="1:13" x14ac:dyDescent="0.25">
      <c r="A1" s="6" t="s">
        <v>31</v>
      </c>
      <c r="F1" s="6" t="s">
        <v>23</v>
      </c>
    </row>
    <row r="2" spans="1:13" x14ac:dyDescent="0.25">
      <c r="B2" s="6">
        <v>0</v>
      </c>
      <c r="C2" s="6">
        <v>1</v>
      </c>
      <c r="D2" s="6">
        <v>3</v>
      </c>
      <c r="E2" s="15" t="s">
        <v>29</v>
      </c>
      <c r="F2" s="26" t="s">
        <v>24</v>
      </c>
      <c r="I2" s="6"/>
      <c r="J2" s="6"/>
      <c r="K2" s="6"/>
    </row>
    <row r="3" spans="1:13" x14ac:dyDescent="0.25">
      <c r="A3" s="23" t="s">
        <v>12</v>
      </c>
      <c r="B3">
        <v>0</v>
      </c>
      <c r="C3">
        <f>B3+Results!D3</f>
        <v>164.20714285714106</v>
      </c>
      <c r="D3">
        <f>C3+Results!D13</f>
        <v>712.80933176982853</v>
      </c>
      <c r="E3" s="12">
        <f>SLOPE(B3:D3,$B$2:$D$2)</f>
        <v>242.84567971371442</v>
      </c>
      <c r="H3" s="6"/>
      <c r="I3" s="6"/>
    </row>
    <row r="4" spans="1:13" x14ac:dyDescent="0.25">
      <c r="A4" s="23" t="s">
        <v>13</v>
      </c>
      <c r="B4">
        <v>0</v>
      </c>
      <c r="C4">
        <f>B4+Results!D4</f>
        <v>206.18571428571946</v>
      </c>
      <c r="D4">
        <f>C4+Results!D14</f>
        <v>395.65395125932639</v>
      </c>
      <c r="E4" s="12">
        <f t="shared" ref="E4:E7" si="0">SLOPE(B4:D4,$B$2:$D$2)</f>
        <v>126.57743157220804</v>
      </c>
      <c r="H4" s="6"/>
    </row>
    <row r="5" spans="1:13" x14ac:dyDescent="0.25">
      <c r="A5" s="23" t="s">
        <v>15</v>
      </c>
      <c r="B5">
        <v>0</v>
      </c>
      <c r="C5">
        <f>B5+Results!D6</f>
        <v>52.112857142846892</v>
      </c>
      <c r="D5">
        <f>C5+Results!D16</f>
        <v>376.42287379765327</v>
      </c>
      <c r="E5" s="12">
        <f t="shared" si="0"/>
        <v>130.71439370324424</v>
      </c>
      <c r="F5" s="12"/>
      <c r="G5" s="6" t="s">
        <v>27</v>
      </c>
      <c r="H5" s="6" t="s">
        <v>28</v>
      </c>
    </row>
    <row r="6" spans="1:13" x14ac:dyDescent="0.25">
      <c r="A6" s="23" t="s">
        <v>16</v>
      </c>
      <c r="B6">
        <v>0</v>
      </c>
      <c r="C6">
        <f>B6+Results!D7</f>
        <v>66.617142857146362</v>
      </c>
      <c r="D6">
        <f>C6+Results!D17</f>
        <v>1175.169367458604</v>
      </c>
      <c r="E6" s="12">
        <f t="shared" si="0"/>
        <v>414.94497817399093</v>
      </c>
      <c r="F6" s="15" t="s">
        <v>25</v>
      </c>
      <c r="G6">
        <v>5.98</v>
      </c>
      <c r="H6" s="26">
        <v>2.0699999999999998</v>
      </c>
    </row>
    <row r="7" spans="1:13" x14ac:dyDescent="0.25">
      <c r="A7" s="23" t="s">
        <v>17</v>
      </c>
      <c r="B7">
        <v>0</v>
      </c>
      <c r="C7">
        <f>B7+Results!D8</f>
        <v>170.84428571428541</v>
      </c>
      <c r="D7">
        <f>C7+Results!D18</f>
        <v>1000.0650803847682</v>
      </c>
      <c r="E7" s="12">
        <f t="shared" si="0"/>
        <v>344.96293687211107</v>
      </c>
      <c r="F7" s="15" t="s">
        <v>26</v>
      </c>
      <c r="G7">
        <v>3</v>
      </c>
      <c r="H7" s="26">
        <v>1.3</v>
      </c>
    </row>
    <row r="8" spans="1:13" x14ac:dyDescent="0.25">
      <c r="A8" s="6" t="s">
        <v>30</v>
      </c>
      <c r="B8">
        <v>0</v>
      </c>
      <c r="C8" s="10">
        <f>AVERAGE(C3:C7)</f>
        <v>131.99342857142784</v>
      </c>
      <c r="D8" s="10">
        <f>AVERAGE(D3:D7)</f>
        <v>732.02412093403598</v>
      </c>
      <c r="E8" s="10">
        <f>AVERAGE(E3:E4,E5:E7)</f>
        <v>252.00908400705376</v>
      </c>
      <c r="F8" s="12"/>
      <c r="H8" s="6"/>
    </row>
    <row r="9" spans="1:13" x14ac:dyDescent="0.25">
      <c r="A9" s="6" t="s">
        <v>5</v>
      </c>
      <c r="B9">
        <v>0</v>
      </c>
      <c r="C9">
        <f>STDEV(C3:C7)</f>
        <v>68.38598572419528</v>
      </c>
      <c r="D9">
        <f>STDEV(D3:D7)</f>
        <v>356.43723556720278</v>
      </c>
      <c r="E9">
        <f>STDEV(E3:E4,E5:E7)</f>
        <v>128.17760498339234</v>
      </c>
      <c r="F9" s="12"/>
      <c r="H9" s="6"/>
      <c r="J9" s="21"/>
      <c r="K9" s="21"/>
      <c r="L9" s="21"/>
      <c r="M9" s="21"/>
    </row>
    <row r="10" spans="1:13" x14ac:dyDescent="0.25">
      <c r="A10" s="6" t="s">
        <v>7</v>
      </c>
      <c r="B10">
        <v>0</v>
      </c>
      <c r="C10">
        <f t="shared" ref="C10:D10" si="1">C9/SQRT(6)</f>
        <v>27.918461763588866</v>
      </c>
      <c r="D10">
        <f t="shared" si="1"/>
        <v>145.51489207797579</v>
      </c>
      <c r="E10">
        <f>E9/SQRT(5)</f>
        <v>57.322767587196211</v>
      </c>
      <c r="F10" s="12"/>
      <c r="H10" s="6"/>
      <c r="J10" s="21"/>
      <c r="K10" s="21"/>
      <c r="L10" s="21"/>
      <c r="M10" s="21"/>
    </row>
    <row r="11" spans="1:13" x14ac:dyDescent="0.25">
      <c r="A11" s="6" t="s">
        <v>6</v>
      </c>
      <c r="B11">
        <v>0</v>
      </c>
      <c r="C11" s="10">
        <f>C10*2.77</f>
        <v>77.33413908514116</v>
      </c>
      <c r="D11" s="10">
        <f>D10*2.77</f>
        <v>403.07625105599294</v>
      </c>
      <c r="E11" s="10">
        <f>E10*2.77</f>
        <v>158.78406621653352</v>
      </c>
      <c r="F11" s="12"/>
      <c r="H11" s="6"/>
      <c r="J11" s="21"/>
      <c r="K11" s="21"/>
      <c r="L11" s="21"/>
      <c r="M11" s="21"/>
    </row>
    <row r="12" spans="1:13" x14ac:dyDescent="0.25">
      <c r="A12" s="6"/>
      <c r="B12" s="12"/>
      <c r="C12" s="12"/>
      <c r="D12" s="12"/>
      <c r="E12" s="12"/>
      <c r="F12" s="12"/>
      <c r="H12" s="6"/>
      <c r="J12" s="21"/>
      <c r="K12" s="21"/>
      <c r="L12" s="21"/>
      <c r="M12" s="21"/>
    </row>
    <row r="13" spans="1:13" x14ac:dyDescent="0.25">
      <c r="A13" s="6"/>
      <c r="B13" s="12"/>
      <c r="C13" s="12"/>
      <c r="D13" s="12"/>
      <c r="E13" s="12"/>
      <c r="F13" s="12"/>
      <c r="H13" s="6"/>
      <c r="J13" s="21"/>
      <c r="K13" s="21"/>
      <c r="L13" s="21"/>
      <c r="M13" s="21"/>
    </row>
    <row r="14" spans="1:13" x14ac:dyDescent="0.25">
      <c r="A14" s="6"/>
      <c r="F14" s="12"/>
    </row>
    <row r="15" spans="1:13" x14ac:dyDescent="0.25">
      <c r="A15" s="6"/>
    </row>
    <row r="16" spans="1:13" x14ac:dyDescent="0.25">
      <c r="A16" s="6"/>
      <c r="F16" s="6"/>
    </row>
    <row r="17" spans="1:5" x14ac:dyDescent="0.25">
      <c r="A17" t="s">
        <v>32</v>
      </c>
    </row>
    <row r="18" spans="1:5" x14ac:dyDescent="0.25">
      <c r="A18" s="6"/>
      <c r="B18" s="6"/>
      <c r="C18" s="6"/>
      <c r="D18" s="6"/>
    </row>
    <row r="19" spans="1:5" x14ac:dyDescent="0.25">
      <c r="A19" s="6"/>
      <c r="B19" s="15"/>
      <c r="C19" s="15"/>
      <c r="D19" s="6"/>
    </row>
    <row r="20" spans="1:5" x14ac:dyDescent="0.25">
      <c r="A20" s="6"/>
      <c r="B20" s="12"/>
      <c r="C20" s="12"/>
      <c r="D20" s="12"/>
    </row>
    <row r="21" spans="1:5" x14ac:dyDescent="0.25">
      <c r="A21" s="6"/>
      <c r="B21" s="20"/>
      <c r="C21" s="20"/>
      <c r="D21" s="20"/>
      <c r="E21" s="6"/>
    </row>
    <row r="22" spans="1:5" x14ac:dyDescent="0.25">
      <c r="A22" s="6"/>
      <c r="B22" s="20"/>
      <c r="C22" s="20"/>
      <c r="D22" s="20"/>
      <c r="E22" s="6"/>
    </row>
    <row r="23" spans="1:5" x14ac:dyDescent="0.25">
      <c r="A23" s="6"/>
      <c r="B23" s="16"/>
      <c r="C23" s="16"/>
      <c r="D23" s="16"/>
    </row>
    <row r="24" spans="1:5" x14ac:dyDescent="0.25">
      <c r="A24" s="6"/>
      <c r="B24" s="16"/>
      <c r="C24" s="16"/>
      <c r="D24" s="16"/>
    </row>
    <row r="25" spans="1:5" x14ac:dyDescent="0.25">
      <c r="A25" s="15"/>
      <c r="B25" s="16"/>
      <c r="C25" s="16"/>
      <c r="D25" s="16"/>
    </row>
    <row r="26" spans="1:5" x14ac:dyDescent="0.25">
      <c r="A26" s="15"/>
      <c r="B26" s="19"/>
      <c r="C26" s="19"/>
    </row>
    <row r="27" spans="1:5" x14ac:dyDescent="0.25">
      <c r="A27" s="15"/>
      <c r="B27" s="19"/>
      <c r="C27" s="19"/>
      <c r="D27" s="12"/>
      <c r="E27" s="12"/>
    </row>
    <row r="28" spans="1:5" x14ac:dyDescent="0.25">
      <c r="A28" s="12"/>
      <c r="B28" s="18"/>
      <c r="C28" s="18"/>
      <c r="D28" s="18"/>
      <c r="E28" s="12"/>
    </row>
    <row r="29" spans="1:5" x14ac:dyDescent="0.25">
      <c r="A29" s="18"/>
      <c r="B29" s="12"/>
      <c r="C29" s="12"/>
      <c r="D29" s="12"/>
      <c r="E29" s="12"/>
    </row>
    <row r="30" spans="1:5" x14ac:dyDescent="0.25">
      <c r="A30" s="12"/>
      <c r="B30" s="15"/>
      <c r="C30" s="15"/>
      <c r="D30" s="15"/>
      <c r="E30" s="12"/>
    </row>
    <row r="31" spans="1:5" x14ac:dyDescent="0.25">
      <c r="A31" s="15"/>
      <c r="B31" s="12"/>
      <c r="C31" s="12"/>
      <c r="D31" s="12"/>
      <c r="E31" s="12"/>
    </row>
    <row r="32" spans="1:5" x14ac:dyDescent="0.25">
      <c r="A32" s="15"/>
      <c r="B32" s="12"/>
      <c r="C32" s="12"/>
      <c r="D32" s="12"/>
      <c r="E32" s="12"/>
    </row>
    <row r="33" spans="1:5" x14ac:dyDescent="0.25">
      <c r="A33" s="15"/>
      <c r="B33" s="12"/>
      <c r="C33" s="12"/>
      <c r="D33" s="12"/>
      <c r="E33" s="12"/>
    </row>
    <row r="34" spans="1:5" x14ac:dyDescent="0.25">
      <c r="A34" s="15"/>
      <c r="B34" s="12"/>
      <c r="C34" s="12"/>
      <c r="D34" s="12"/>
      <c r="E34" s="12"/>
    </row>
    <row r="35" spans="1:5" x14ac:dyDescent="0.25">
      <c r="A35" s="15"/>
      <c r="B35" s="12"/>
      <c r="C35" s="12"/>
      <c r="D35" s="12"/>
      <c r="E35" s="12"/>
    </row>
    <row r="36" spans="1:5" x14ac:dyDescent="0.25">
      <c r="A36" s="15"/>
      <c r="B36" s="12"/>
      <c r="C36" s="12"/>
      <c r="D36" s="12"/>
      <c r="E36" s="12"/>
    </row>
    <row r="37" spans="1:5" x14ac:dyDescent="0.25">
      <c r="A37" s="15"/>
      <c r="B37" s="12"/>
      <c r="C37" s="12"/>
      <c r="D37" s="12"/>
      <c r="E37" s="12"/>
    </row>
    <row r="38" spans="1:5" x14ac:dyDescent="0.25">
      <c r="A38" s="15"/>
      <c r="B38" s="12"/>
      <c r="C38" s="12"/>
      <c r="D38" s="12"/>
      <c r="E38" s="12"/>
    </row>
    <row r="39" spans="1:5" x14ac:dyDescent="0.25">
      <c r="A39" s="15"/>
      <c r="B39" s="12"/>
      <c r="C39" s="12"/>
      <c r="D39" s="12"/>
      <c r="E39" s="12"/>
    </row>
    <row r="40" spans="1:5" x14ac:dyDescent="0.25">
      <c r="A40" s="15"/>
      <c r="B40" s="12"/>
      <c r="C40" s="12"/>
      <c r="D40" s="12"/>
      <c r="E40" s="12"/>
    </row>
    <row r="41" spans="1:5" x14ac:dyDescent="0.25">
      <c r="A41" s="12"/>
      <c r="B41" s="12"/>
      <c r="C41" s="12"/>
      <c r="D41" s="12"/>
      <c r="E41" s="12"/>
    </row>
    <row r="42" spans="1:5" x14ac:dyDescent="0.25">
      <c r="A42" s="12"/>
      <c r="B42" s="12"/>
      <c r="C42" s="12"/>
      <c r="D42" s="12"/>
      <c r="E42" s="12"/>
    </row>
    <row r="43" spans="1:5" x14ac:dyDescent="0.25">
      <c r="A43" s="12"/>
      <c r="B43" s="12"/>
      <c r="C43" s="12"/>
      <c r="D43" s="12"/>
      <c r="E43" s="12"/>
    </row>
    <row r="44" spans="1:5" x14ac:dyDescent="0.25">
      <c r="A44" s="12"/>
      <c r="B44" s="12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x14ac:dyDescent="0.25">
      <c r="A47" s="12"/>
      <c r="B47" s="12"/>
      <c r="C47" s="12"/>
      <c r="D47" s="12"/>
      <c r="E47" s="12"/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Weights</vt:lpstr>
      <vt:lpstr>Soak controls</vt:lpstr>
      <vt:lpstr>Results</vt:lpstr>
      <vt:lpstr>Overall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Mechanical Engineering</dc:creator>
  <cp:lastModifiedBy>Claire Brockett</cp:lastModifiedBy>
  <cp:lastPrinted>2007-01-25T07:42:06Z</cp:lastPrinted>
  <dcterms:created xsi:type="dcterms:W3CDTF">2005-10-19T08:22:01Z</dcterms:created>
  <dcterms:modified xsi:type="dcterms:W3CDTF">2017-04-05T11:29:13Z</dcterms:modified>
</cp:coreProperties>
</file>