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Valve Details- PhaseI" sheetId="6" r:id="rId1"/>
    <sheet name="Competency testing" sheetId="3" r:id="rId2"/>
    <sheet name="Hydrodynamic" sheetId="1" r:id="rId3"/>
    <sheet name="Dilation " sheetId="2" r:id="rId4"/>
    <sheet name="Tensile(wall &amp; Leaflet)" sheetId="4" r:id="rId5"/>
    <sheet name="Suture-pull out" sheetId="5" r:id="rId6"/>
  </sheets>
  <calcPr calcId="152511"/>
</workbook>
</file>

<file path=xl/calcChain.xml><?xml version="1.0" encoding="utf-8"?>
<calcChain xmlns="http://schemas.openxmlformats.org/spreadsheetml/2006/main">
  <c r="D26" i="5" l="1"/>
  <c r="E25" i="5"/>
  <c r="E26" i="5" s="1"/>
  <c r="D25" i="5"/>
  <c r="E24" i="5"/>
  <c r="D24" i="5"/>
  <c r="E16" i="5"/>
  <c r="E15" i="5"/>
  <c r="D15" i="5"/>
  <c r="D16" i="5" s="1"/>
  <c r="E14" i="5"/>
  <c r="D14" i="5"/>
  <c r="O37" i="4"/>
  <c r="O38" i="4" s="1"/>
  <c r="N37" i="4"/>
  <c r="N38" i="4" s="1"/>
  <c r="M37" i="4"/>
  <c r="M38" i="4" s="1"/>
  <c r="L37" i="4"/>
  <c r="L38" i="4" s="1"/>
  <c r="O36" i="4"/>
  <c r="N36" i="4"/>
  <c r="M36" i="4"/>
  <c r="L36" i="4"/>
  <c r="O29" i="4"/>
  <c r="O30" i="4" s="1"/>
  <c r="N29" i="4"/>
  <c r="N30" i="4" s="1"/>
  <c r="M29" i="4"/>
  <c r="M30" i="4" s="1"/>
  <c r="L29" i="4"/>
  <c r="L30" i="4" s="1"/>
  <c r="O28" i="4"/>
  <c r="N28" i="4"/>
  <c r="M28" i="4"/>
  <c r="L28" i="4"/>
  <c r="O21" i="4"/>
  <c r="O22" i="4" s="1"/>
  <c r="N21" i="4"/>
  <c r="N22" i="4" s="1"/>
  <c r="M21" i="4"/>
  <c r="M22" i="4" s="1"/>
  <c r="L21" i="4"/>
  <c r="L22" i="4" s="1"/>
  <c r="O20" i="4"/>
  <c r="N20" i="4"/>
  <c r="M20" i="4"/>
  <c r="L20" i="4"/>
  <c r="O13" i="4"/>
  <c r="O14" i="4" s="1"/>
  <c r="N13" i="4"/>
  <c r="N14" i="4" s="1"/>
  <c r="M13" i="4"/>
  <c r="M14" i="4" s="1"/>
  <c r="L13" i="4"/>
  <c r="L14" i="4" s="1"/>
  <c r="O12" i="4"/>
  <c r="N12" i="4"/>
  <c r="M12" i="4"/>
  <c r="L12" i="4"/>
  <c r="G37" i="4"/>
  <c r="G38" i="4" s="1"/>
  <c r="F37" i="4"/>
  <c r="F38" i="4" s="1"/>
  <c r="E37" i="4"/>
  <c r="E38" i="4" s="1"/>
  <c r="D37" i="4"/>
  <c r="D38" i="4" s="1"/>
  <c r="G36" i="4"/>
  <c r="F36" i="4"/>
  <c r="E36" i="4"/>
  <c r="D36" i="4"/>
  <c r="G29" i="4"/>
  <c r="G30" i="4" s="1"/>
  <c r="F29" i="4"/>
  <c r="F30" i="4" s="1"/>
  <c r="E29" i="4"/>
  <c r="E30" i="4" s="1"/>
  <c r="D29" i="4"/>
  <c r="D30" i="4" s="1"/>
  <c r="G28" i="4"/>
  <c r="F28" i="4"/>
  <c r="E28" i="4"/>
  <c r="D28" i="4"/>
  <c r="G21" i="4"/>
  <c r="G22" i="4" s="1"/>
  <c r="F21" i="4"/>
  <c r="F22" i="4" s="1"/>
  <c r="E21" i="4"/>
  <c r="E22" i="4" s="1"/>
  <c r="D21" i="4"/>
  <c r="D22" i="4" s="1"/>
  <c r="G20" i="4"/>
  <c r="F20" i="4"/>
  <c r="E20" i="4"/>
  <c r="D20" i="4"/>
  <c r="G13" i="4"/>
  <c r="G14" i="4" s="1"/>
  <c r="F13" i="4"/>
  <c r="F14" i="4" s="1"/>
  <c r="E13" i="4"/>
  <c r="E14" i="4" s="1"/>
  <c r="D13" i="4"/>
  <c r="D14" i="4" s="1"/>
  <c r="G12" i="4"/>
  <c r="F12" i="4"/>
  <c r="E12" i="4"/>
  <c r="D12" i="4"/>
  <c r="Q15" i="1" l="1"/>
  <c r="Q16" i="1" s="1"/>
  <c r="N15" i="1"/>
  <c r="N16" i="1" s="1"/>
  <c r="Q14" i="1"/>
  <c r="N14" i="1"/>
</calcChain>
</file>

<file path=xl/sharedStrings.xml><?xml version="1.0" encoding="utf-8"?>
<sst xmlns="http://schemas.openxmlformats.org/spreadsheetml/2006/main" count="272" uniqueCount="82">
  <si>
    <t>Flow Rate</t>
  </si>
  <si>
    <t>HP041</t>
  </si>
  <si>
    <t>HP045</t>
  </si>
  <si>
    <t>HP044</t>
  </si>
  <si>
    <t>HP055</t>
  </si>
  <si>
    <t>ml/Sec</t>
  </si>
  <si>
    <t>ml/sec</t>
  </si>
  <si>
    <t>HP043</t>
  </si>
  <si>
    <t>HP040</t>
  </si>
  <si>
    <t>STDEV</t>
  </si>
  <si>
    <t>average</t>
  </si>
  <si>
    <t>95 CL</t>
  </si>
  <si>
    <t xml:space="preserve">Heart </t>
  </si>
  <si>
    <t>Rate</t>
  </si>
  <si>
    <t>bpm</t>
  </si>
  <si>
    <t>mmHg</t>
  </si>
  <si>
    <t>HP042</t>
  </si>
  <si>
    <t>HP046</t>
  </si>
  <si>
    <t>Cm2</t>
  </si>
  <si>
    <t>Sex</t>
  </si>
  <si>
    <t>Decellularised</t>
  </si>
  <si>
    <t xml:space="preserve">HP045 </t>
  </si>
  <si>
    <t xml:space="preserve">HP055 </t>
  </si>
  <si>
    <t>Age (Years)</t>
  </si>
  <si>
    <t>Cellular</t>
  </si>
  <si>
    <t>Mean</t>
  </si>
  <si>
    <t xml:space="preserve">Mean </t>
  </si>
  <si>
    <t xml:space="preserve">F </t>
  </si>
  <si>
    <t xml:space="preserve">M </t>
  </si>
  <si>
    <t>M</t>
  </si>
  <si>
    <t>F</t>
  </si>
  <si>
    <t>&lt;0.85</t>
  </si>
  <si>
    <t xml:space="preserve">Dilation </t>
  </si>
  <si>
    <t>%</t>
  </si>
  <si>
    <t>95CL</t>
  </si>
  <si>
    <t>Static Internal Pressure</t>
  </si>
  <si>
    <t>Elastin Phase Slope</t>
  </si>
  <si>
    <t>Failure Strain %</t>
  </si>
  <si>
    <t>Wall</t>
  </si>
  <si>
    <t>SD</t>
  </si>
  <si>
    <t>Leaflet</t>
  </si>
  <si>
    <t>HP047</t>
  </si>
  <si>
    <t>Transvalvular Pressure</t>
  </si>
  <si>
    <t xml:space="preserve">RMS Flow </t>
  </si>
  <si>
    <t>Pulmonary Heart Valves</t>
  </si>
  <si>
    <t>95 % Confidence Limits</t>
  </si>
  <si>
    <t>Effective Orifice Area EOA(PF)</t>
  </si>
  <si>
    <t>Collagen Phase Slope</t>
  </si>
  <si>
    <t>Ec Mpa</t>
  </si>
  <si>
    <t>Ee Mpa</t>
  </si>
  <si>
    <t>Ultimate Tensile Stress</t>
  </si>
  <si>
    <t>UTS Mpa</t>
  </si>
  <si>
    <t>Axial</t>
  </si>
  <si>
    <t>Circumferential</t>
  </si>
  <si>
    <t>Radial</t>
  </si>
  <si>
    <t>Leaflets</t>
  </si>
  <si>
    <t>Valve Internal  Diameter measured with obtratour (mm)</t>
  </si>
  <si>
    <t xml:space="preserve">Failure Strain </t>
  </si>
  <si>
    <t>Myocardial</t>
  </si>
  <si>
    <t>Pulmonary</t>
  </si>
  <si>
    <t>Valve ID</t>
  </si>
  <si>
    <t>Roots</t>
  </si>
  <si>
    <t>Hydrodynamic performance II: pulsatile flow testing of human pulmonary roots</t>
  </si>
  <si>
    <t>Pulmonary Root</t>
  </si>
  <si>
    <t>Human pulmonary (cellular and decellularised) root details</t>
  </si>
  <si>
    <t xml:space="preserve"> Biomechanical performance I: expansion characteristics (dilation testing) of human pulmonary roots</t>
  </si>
  <si>
    <t>Human</t>
  </si>
  <si>
    <t xml:space="preserve"> Biomechanical performance II: material properties (uniaxial tensile testing) of human pulmonary roots </t>
  </si>
  <si>
    <t>Biomechanical performance II: material properties (suture pull-out testing) for human pulmonary roots</t>
  </si>
  <si>
    <t>Maximum suture pull-out force(N)</t>
  </si>
  <si>
    <t xml:space="preserve"> Hydrodynamic performance I: competency test under static back pressure for human pulmonary roots</t>
  </si>
  <si>
    <t>Valve</t>
  </si>
  <si>
    <t>competent</t>
  </si>
  <si>
    <t>?</t>
  </si>
  <si>
    <t xml:space="preserve">Data to support section 4.1.1 in manuscript </t>
  </si>
  <si>
    <t>x</t>
  </si>
  <si>
    <t>* Valve competent (leakage rate ≤ 1.28  ml/sec)                                                                       X Valve is not competent (leakage rate &gt; 1.28 ml/sec)</t>
  </si>
  <si>
    <t>*</t>
  </si>
  <si>
    <t>Root Diameter</t>
  </si>
  <si>
    <t>mm</t>
  </si>
  <si>
    <t>Root Diameters for all the Pulmonary Roots At 60 mmHg Pressure</t>
  </si>
  <si>
    <t>Data to support section 4.1.1 in manuscript ( Table 1 in Manuscript)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</si>
</sst>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E2EF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2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0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" fontId="0" fillId="0" borderId="10" xfId="0" applyNumberFormat="1" applyBorder="1"/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2" fontId="1" fillId="2" borderId="10" xfId="0" applyNumberFormat="1" applyFont="1" applyFill="1" applyBorder="1"/>
    <xf numFmtId="2" fontId="1" fillId="0" borderId="11" xfId="0" applyNumberFormat="1" applyFont="1" applyBorder="1"/>
    <xf numFmtId="2" fontId="0" fillId="0" borderId="11" xfId="0" applyNumberFormat="1" applyBorder="1"/>
    <xf numFmtId="2" fontId="0" fillId="0" borderId="13" xfId="0" applyNumberFormat="1" applyBorder="1"/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1" xfId="0" applyFill="1" applyBorder="1"/>
    <xf numFmtId="0" fontId="0" fillId="5" borderId="10" xfId="0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0" xfId="0" applyFont="1" applyFill="1" applyBorder="1" applyAlignment="1">
      <alignment horizontal="center"/>
    </xf>
    <xf numFmtId="0" fontId="0" fillId="7" borderId="10" xfId="0" applyFill="1" applyBorder="1"/>
    <xf numFmtId="0" fontId="1" fillId="7" borderId="10" xfId="0" applyFont="1" applyFill="1" applyBorder="1"/>
    <xf numFmtId="0" fontId="1" fillId="7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7" borderId="11" xfId="0" applyFont="1" applyFill="1" applyBorder="1"/>
    <xf numFmtId="0" fontId="4" fillId="5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6" borderId="10" xfId="0" applyFont="1" applyFill="1" applyBorder="1"/>
    <xf numFmtId="0" fontId="4" fillId="0" borderId="10" xfId="0" applyFont="1" applyBorder="1" applyAlignment="1">
      <alignment horizontal="center"/>
    </xf>
    <xf numFmtId="0" fontId="4" fillId="7" borderId="10" xfId="0" applyFont="1" applyFill="1" applyBorder="1"/>
    <xf numFmtId="0" fontId="5" fillId="7" borderId="10" xfId="0" applyFont="1" applyFill="1" applyBorder="1"/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2" fontId="0" fillId="0" borderId="0" xfId="0" applyNumberFormat="1"/>
    <xf numFmtId="0" fontId="0" fillId="5" borderId="11" xfId="0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7" borderId="12" xfId="0" applyFill="1" applyBorder="1"/>
    <xf numFmtId="164" fontId="0" fillId="7" borderId="12" xfId="0" applyNumberFormat="1" applyFill="1" applyBorder="1" applyAlignment="1">
      <alignment horizontal="center"/>
    </xf>
    <xf numFmtId="0" fontId="1" fillId="3" borderId="0" xfId="0" applyFont="1" applyFill="1"/>
    <xf numFmtId="0" fontId="4" fillId="0" borderId="1" xfId="0" applyFont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  <xf numFmtId="10" fontId="1" fillId="5" borderId="12" xfId="0" applyNumberFormat="1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2" fontId="1" fillId="7" borderId="10" xfId="0" applyNumberFormat="1" applyFont="1" applyFill="1" applyBorder="1" applyAlignment="1">
      <alignment horizontal="center"/>
    </xf>
    <xf numFmtId="10" fontId="1" fillId="7" borderId="12" xfId="0" applyNumberFormat="1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10" fontId="0" fillId="7" borderId="15" xfId="0" applyNumberForma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4" fillId="0" borderId="16" xfId="0" applyNumberFormat="1" applyFont="1" applyBorder="1"/>
    <xf numFmtId="2" fontId="4" fillId="0" borderId="17" xfId="0" applyNumberFormat="1" applyFont="1" applyBorder="1"/>
    <xf numFmtId="2" fontId="4" fillId="0" borderId="11" xfId="0" applyNumberFormat="1" applyFont="1" applyBorder="1"/>
    <xf numFmtId="2" fontId="4" fillId="0" borderId="10" xfId="0" applyNumberFormat="1" applyFont="1" applyBorder="1"/>
    <xf numFmtId="2" fontId="4" fillId="0" borderId="12" xfId="0" applyNumberFormat="1" applyFont="1" applyBorder="1"/>
    <xf numFmtId="2" fontId="0" fillId="5" borderId="10" xfId="0" applyNumberFormat="1" applyFill="1" applyBorder="1"/>
    <xf numFmtId="2" fontId="1" fillId="5" borderId="10" xfId="0" applyNumberFormat="1" applyFont="1" applyFill="1" applyBorder="1"/>
    <xf numFmtId="0" fontId="0" fillId="7" borderId="10" xfId="0" applyFill="1" applyBorder="1" applyAlignment="1">
      <alignment horizontal="left"/>
    </xf>
    <xf numFmtId="2" fontId="0" fillId="7" borderId="12" xfId="0" applyNumberFormat="1" applyFill="1" applyBorder="1" applyAlignment="1">
      <alignment horizontal="center"/>
    </xf>
    <xf numFmtId="2" fontId="1" fillId="7" borderId="10" xfId="0" applyNumberFormat="1" applyFont="1" applyFill="1" applyBorder="1"/>
    <xf numFmtId="2" fontId="0" fillId="7" borderId="10" xfId="0" applyNumberFormat="1" applyFill="1" applyBorder="1"/>
    <xf numFmtId="2" fontId="0" fillId="7" borderId="14" xfId="0" applyNumberFormat="1" applyFill="1" applyBorder="1"/>
    <xf numFmtId="2" fontId="0" fillId="7" borderId="15" xfId="0" applyNumberForma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0" fillId="6" borderId="10" xfId="0" applyFill="1" applyBorder="1"/>
    <xf numFmtId="0" fontId="4" fillId="0" borderId="10" xfId="0" applyFont="1" applyBorder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4" fillId="0" borderId="17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6919297809668"/>
          <c:y val="5.1597039953339169E-2"/>
          <c:w val="0.78426045856693938"/>
          <c:h val="0.72780110819480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Hydrodynamic!$C$11</c:f>
              <c:strCache>
                <c:ptCount val="1"/>
                <c:pt idx="0">
                  <c:v>Cellular</c:v>
                </c:pt>
              </c:strCache>
            </c:strRef>
          </c:tx>
          <c:spPr>
            <a:ln w="25400" cap="rnd">
              <a:solidFill>
                <a:schemeClr val="bg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0"/>
            <c:trendlineLbl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Hydrodynamic!$E$10:$E$13</c:f>
              <c:numCache>
                <c:formatCode>0.00</c:formatCode>
                <c:ptCount val="4"/>
                <c:pt idx="0">
                  <c:v>0</c:v>
                </c:pt>
                <c:pt idx="1">
                  <c:v>163.30124999999998</c:v>
                </c:pt>
                <c:pt idx="2">
                  <c:v>228.21725000000001</c:v>
                </c:pt>
                <c:pt idx="3">
                  <c:v>268.77487499999995</c:v>
                </c:pt>
              </c:numCache>
            </c:numRef>
          </c:xVal>
          <c:yVal>
            <c:numRef>
              <c:f>Hydrodynamic!$F$10:$F$13</c:f>
              <c:numCache>
                <c:formatCode>0.00</c:formatCode>
                <c:ptCount val="4"/>
                <c:pt idx="0">
                  <c:v>0</c:v>
                </c:pt>
                <c:pt idx="1">
                  <c:v>3.1438750000000004</c:v>
                </c:pt>
                <c:pt idx="2">
                  <c:v>8.1445000000000007</c:v>
                </c:pt>
                <c:pt idx="3">
                  <c:v>9.2204999999999995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Hydrodynamic!$C$17</c:f>
              <c:strCache>
                <c:ptCount val="1"/>
                <c:pt idx="0">
                  <c:v>Decellularised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8.1262701008064819E-2"/>
                  <c:y val="0.1167825896762904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Hydrodynamic!$E$16:$E$19</c:f>
              <c:numCache>
                <c:formatCode>0.00</c:formatCode>
                <c:ptCount val="4"/>
                <c:pt idx="0">
                  <c:v>0</c:v>
                </c:pt>
                <c:pt idx="1">
                  <c:v>158.01387499999998</c:v>
                </c:pt>
                <c:pt idx="2">
                  <c:v>213.89012500000001</c:v>
                </c:pt>
                <c:pt idx="3">
                  <c:v>265.37112500000001</c:v>
                </c:pt>
              </c:numCache>
            </c:numRef>
          </c:xVal>
          <c:yVal>
            <c:numRef>
              <c:f>Hydrodynamic!$F$16:$F$19</c:f>
              <c:numCache>
                <c:formatCode>0.00</c:formatCode>
                <c:ptCount val="4"/>
                <c:pt idx="0">
                  <c:v>0</c:v>
                </c:pt>
                <c:pt idx="1">
                  <c:v>3.2912500000000007</c:v>
                </c:pt>
                <c:pt idx="2">
                  <c:v>6.1360000000000001</c:v>
                </c:pt>
                <c:pt idx="3">
                  <c:v>9.1603750000000002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94080"/>
        <c:axId val="229296000"/>
      </c:scatterChart>
      <c:valAx>
        <c:axId val="22929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RMS Flow (ml/sec)</a:t>
                </a:r>
              </a:p>
            </c:rich>
          </c:tx>
          <c:layout>
            <c:manualLayout>
              <c:xMode val="edge"/>
              <c:yMode val="edge"/>
              <c:x val="0.40734183375007116"/>
              <c:y val="0.795347039953339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296000"/>
        <c:crosses val="autoZero"/>
        <c:crossBetween val="midCat"/>
      </c:valAx>
      <c:valAx>
        <c:axId val="229296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Transvalvular Pressure (mmHg)</a:t>
                </a:r>
                <a:endParaRPr lang="en-GB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0590073620710073E-2"/>
              <c:y val="0.114082032118866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294080"/>
        <c:crosses val="autoZero"/>
        <c:crossBetween val="midCat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22</xdr:row>
      <xdr:rowOff>9525</xdr:rowOff>
    </xdr:from>
    <xdr:to>
      <xdr:col>8</xdr:col>
      <xdr:colOff>1085850</xdr:colOff>
      <xdr:row>45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1"/>
  <sheetViews>
    <sheetView tabSelected="1" workbookViewId="0"/>
  </sheetViews>
  <sheetFormatPr defaultRowHeight="15" x14ac:dyDescent="0.25"/>
  <cols>
    <col min="3" max="3" width="15.28515625" bestFit="1" customWidth="1"/>
    <col min="5" max="5" width="51.85546875" bestFit="1" customWidth="1"/>
    <col min="6" max="6" width="11.140625" bestFit="1" customWidth="1"/>
  </cols>
  <sheetData>
    <row r="2" spans="3:7" x14ac:dyDescent="0.25">
      <c r="E2" s="81" t="s">
        <v>64</v>
      </c>
    </row>
    <row r="3" spans="3:7" ht="15.75" thickBot="1" x14ac:dyDescent="0.3"/>
    <row r="4" spans="3:7" x14ac:dyDescent="0.25">
      <c r="C4" s="82" t="s">
        <v>63</v>
      </c>
      <c r="D4" s="66" t="s">
        <v>60</v>
      </c>
      <c r="E4" s="66" t="s">
        <v>56</v>
      </c>
      <c r="F4" s="66" t="s">
        <v>23</v>
      </c>
      <c r="G4" s="67" t="s">
        <v>19</v>
      </c>
    </row>
    <row r="5" spans="3:7" x14ac:dyDescent="0.25">
      <c r="C5" s="14"/>
      <c r="D5" s="15" t="s">
        <v>1</v>
      </c>
      <c r="E5" s="15">
        <v>26</v>
      </c>
      <c r="F5" s="36">
        <v>44</v>
      </c>
      <c r="G5" s="16" t="s">
        <v>27</v>
      </c>
    </row>
    <row r="6" spans="3:7" x14ac:dyDescent="0.25">
      <c r="C6" s="65" t="s">
        <v>24</v>
      </c>
      <c r="D6" s="15" t="s">
        <v>21</v>
      </c>
      <c r="E6" s="15">
        <v>23</v>
      </c>
      <c r="F6" s="15">
        <v>75</v>
      </c>
      <c r="G6" s="16" t="s">
        <v>28</v>
      </c>
    </row>
    <row r="7" spans="3:7" x14ac:dyDescent="0.25">
      <c r="C7" s="35"/>
      <c r="D7" s="15" t="s">
        <v>3</v>
      </c>
      <c r="E7" s="15">
        <v>25</v>
      </c>
      <c r="F7" s="15">
        <v>69</v>
      </c>
      <c r="G7" s="16" t="s">
        <v>28</v>
      </c>
    </row>
    <row r="8" spans="3:7" x14ac:dyDescent="0.25">
      <c r="C8" s="35"/>
      <c r="D8" s="15" t="s">
        <v>22</v>
      </c>
      <c r="E8" s="33">
        <v>23</v>
      </c>
      <c r="F8" s="15">
        <v>66</v>
      </c>
      <c r="G8" s="16" t="s">
        <v>29</v>
      </c>
    </row>
    <row r="9" spans="3:7" x14ac:dyDescent="0.25">
      <c r="C9" s="35"/>
      <c r="D9" s="15"/>
      <c r="E9" s="15"/>
      <c r="F9" s="15"/>
      <c r="G9" s="16"/>
    </row>
    <row r="10" spans="3:7" x14ac:dyDescent="0.25">
      <c r="C10" s="35"/>
      <c r="D10" s="15" t="s">
        <v>16</v>
      </c>
      <c r="E10" s="34">
        <v>22</v>
      </c>
      <c r="F10" s="15">
        <v>75</v>
      </c>
      <c r="G10" s="16" t="s">
        <v>28</v>
      </c>
    </row>
    <row r="11" spans="3:7" x14ac:dyDescent="0.25">
      <c r="C11" s="63" t="s">
        <v>20</v>
      </c>
      <c r="D11" s="15" t="s">
        <v>17</v>
      </c>
      <c r="E11" s="34">
        <v>26</v>
      </c>
      <c r="F11" s="15">
        <v>59</v>
      </c>
      <c r="G11" s="16" t="s">
        <v>28</v>
      </c>
    </row>
    <row r="12" spans="3:7" x14ac:dyDescent="0.25">
      <c r="C12" s="14"/>
      <c r="D12" s="15" t="s">
        <v>7</v>
      </c>
      <c r="E12" s="34">
        <v>26</v>
      </c>
      <c r="F12" s="15">
        <v>72</v>
      </c>
      <c r="G12" s="16" t="s">
        <v>28</v>
      </c>
    </row>
    <row r="13" spans="3:7" x14ac:dyDescent="0.25">
      <c r="C13" s="14"/>
      <c r="D13" s="15" t="s">
        <v>8</v>
      </c>
      <c r="E13" s="34">
        <v>25</v>
      </c>
      <c r="F13" s="15">
        <v>84</v>
      </c>
      <c r="G13" s="16" t="s">
        <v>30</v>
      </c>
    </row>
    <row r="14" spans="3:7" ht="15.75" thickBot="1" x14ac:dyDescent="0.3">
      <c r="C14" s="19"/>
      <c r="D14" s="20"/>
      <c r="E14" s="20"/>
      <c r="F14" s="20"/>
      <c r="G14" s="21"/>
    </row>
    <row r="20" spans="9:9" ht="15.75" thickBot="1" x14ac:dyDescent="0.3"/>
    <row r="21" spans="9:9" ht="15.75" thickBot="1" x14ac:dyDescent="0.3">
      <c r="I21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L21" sqref="L21"/>
    </sheetView>
  </sheetViews>
  <sheetFormatPr defaultRowHeight="15" x14ac:dyDescent="0.25"/>
  <cols>
    <col min="4" max="4" width="10.5703125" bestFit="1" customWidth="1"/>
    <col min="5" max="5" width="9.7109375" bestFit="1" customWidth="1"/>
    <col min="6" max="6" width="10.7109375" bestFit="1" customWidth="1"/>
    <col min="7" max="7" width="12.5703125" bestFit="1" customWidth="1"/>
    <col min="8" max="8" width="9.7109375" bestFit="1" customWidth="1"/>
    <col min="9" max="9" width="10.7109375" bestFit="1" customWidth="1"/>
  </cols>
  <sheetData>
    <row r="1" spans="1:9" ht="42.75" customHeight="1" x14ac:dyDescent="0.25">
      <c r="A1" s="130" t="s">
        <v>74</v>
      </c>
      <c r="B1" s="130"/>
      <c r="C1" s="130"/>
      <c r="D1" s="129" t="s">
        <v>70</v>
      </c>
      <c r="E1" s="129"/>
      <c r="F1" s="129"/>
      <c r="G1" s="129"/>
      <c r="H1" s="129"/>
    </row>
    <row r="2" spans="1:9" x14ac:dyDescent="0.25">
      <c r="A2" s="130"/>
      <c r="B2" s="130"/>
      <c r="C2" s="130"/>
    </row>
    <row r="3" spans="1:9" x14ac:dyDescent="0.25">
      <c r="A3" s="130"/>
      <c r="B3" s="130"/>
      <c r="C3" s="130"/>
    </row>
    <row r="4" spans="1:9" x14ac:dyDescent="0.25">
      <c r="A4" s="130"/>
      <c r="B4" s="130"/>
      <c r="C4" s="130"/>
    </row>
    <row r="5" spans="1:9" x14ac:dyDescent="0.25">
      <c r="D5" s="68" t="s">
        <v>24</v>
      </c>
      <c r="E5" s="69" t="s">
        <v>25</v>
      </c>
      <c r="F5" s="119" t="s">
        <v>71</v>
      </c>
      <c r="G5" s="70" t="s">
        <v>20</v>
      </c>
      <c r="H5" s="69" t="s">
        <v>25</v>
      </c>
      <c r="I5" s="119" t="s">
        <v>71</v>
      </c>
    </row>
    <row r="6" spans="1:9" x14ac:dyDescent="0.25">
      <c r="D6" s="68" t="s">
        <v>59</v>
      </c>
      <c r="E6" s="69" t="s">
        <v>0</v>
      </c>
      <c r="F6" s="119" t="s">
        <v>72</v>
      </c>
      <c r="G6" s="71" t="s">
        <v>59</v>
      </c>
      <c r="H6" s="69" t="s">
        <v>0</v>
      </c>
      <c r="I6" s="119" t="s">
        <v>72</v>
      </c>
    </row>
    <row r="7" spans="1:9" x14ac:dyDescent="0.25">
      <c r="D7" s="68" t="s">
        <v>61</v>
      </c>
      <c r="E7" s="69" t="s">
        <v>6</v>
      </c>
      <c r="F7" s="119" t="s">
        <v>73</v>
      </c>
      <c r="G7" s="71" t="s">
        <v>61</v>
      </c>
      <c r="H7" s="69" t="s">
        <v>5</v>
      </c>
      <c r="I7" s="12" t="s">
        <v>73</v>
      </c>
    </row>
    <row r="8" spans="1:9" x14ac:dyDescent="0.25">
      <c r="D8" s="118"/>
      <c r="E8" s="13"/>
      <c r="F8" s="13"/>
      <c r="G8" s="56"/>
      <c r="H8" s="13"/>
      <c r="I8" s="13"/>
    </row>
    <row r="9" spans="1:9" x14ac:dyDescent="0.25">
      <c r="D9" s="118" t="s">
        <v>1</v>
      </c>
      <c r="E9" s="17">
        <v>3.4128876745958681</v>
      </c>
      <c r="F9" s="13" t="s">
        <v>75</v>
      </c>
      <c r="G9" s="56" t="s">
        <v>16</v>
      </c>
      <c r="H9" s="32">
        <v>2.4200460342146188</v>
      </c>
      <c r="I9" s="13" t="s">
        <v>75</v>
      </c>
    </row>
    <row r="10" spans="1:9" x14ac:dyDescent="0.25">
      <c r="D10" s="118" t="s">
        <v>2</v>
      </c>
      <c r="E10" s="17">
        <v>3.9528749337572866</v>
      </c>
      <c r="F10" s="13" t="s">
        <v>75</v>
      </c>
      <c r="G10" s="56" t="s">
        <v>17</v>
      </c>
      <c r="H10" s="32">
        <v>5.0543794511030047</v>
      </c>
      <c r="I10" s="32" t="s">
        <v>75</v>
      </c>
    </row>
    <row r="11" spans="1:9" ht="15.75" customHeight="1" x14ac:dyDescent="0.25">
      <c r="D11" s="118" t="s">
        <v>3</v>
      </c>
      <c r="E11" s="17">
        <v>0.85459848740664235</v>
      </c>
      <c r="F11" s="13" t="s">
        <v>77</v>
      </c>
      <c r="G11" s="56" t="s">
        <v>7</v>
      </c>
      <c r="H11" s="32">
        <v>6.3718782249741999</v>
      </c>
      <c r="I11" s="13" t="s">
        <v>75</v>
      </c>
    </row>
    <row r="12" spans="1:9" x14ac:dyDescent="0.25">
      <c r="D12" s="118" t="s">
        <v>4</v>
      </c>
      <c r="E12" s="17" t="s">
        <v>31</v>
      </c>
      <c r="F12" s="13" t="s">
        <v>77</v>
      </c>
      <c r="G12" s="56" t="s">
        <v>8</v>
      </c>
      <c r="H12" s="32">
        <v>17.25</v>
      </c>
      <c r="I12" s="13" t="s">
        <v>75</v>
      </c>
    </row>
    <row r="14" spans="1:9" x14ac:dyDescent="0.25">
      <c r="D14" s="130" t="s">
        <v>76</v>
      </c>
      <c r="E14" s="130"/>
      <c r="F14" s="130"/>
      <c r="G14" s="130"/>
      <c r="H14" s="130"/>
      <c r="I14" s="130"/>
    </row>
    <row r="15" spans="1:9" x14ac:dyDescent="0.25">
      <c r="D15" s="130"/>
      <c r="E15" s="130"/>
      <c r="F15" s="130"/>
      <c r="G15" s="130"/>
      <c r="H15" s="130"/>
      <c r="I15" s="130"/>
    </row>
    <row r="18" spans="4:8" ht="32.25" customHeight="1" x14ac:dyDescent="0.25">
      <c r="D18" s="128" t="s">
        <v>80</v>
      </c>
      <c r="E18" s="128"/>
      <c r="F18" s="128"/>
      <c r="G18" s="128"/>
    </row>
    <row r="19" spans="4:8" ht="15.75" thickBot="1" x14ac:dyDescent="0.3"/>
    <row r="20" spans="4:8" ht="17.25" thickTop="1" thickBot="1" x14ac:dyDescent="0.3">
      <c r="D20" s="131" t="s">
        <v>24</v>
      </c>
      <c r="E20" s="132"/>
      <c r="F20" s="133" t="s">
        <v>20</v>
      </c>
      <c r="G20" s="134"/>
    </row>
    <row r="21" spans="4:8" ht="32.25" thickTop="1" x14ac:dyDescent="0.25">
      <c r="D21" s="124" t="s">
        <v>60</v>
      </c>
      <c r="E21" s="121" t="s">
        <v>78</v>
      </c>
      <c r="F21" s="126" t="s">
        <v>60</v>
      </c>
      <c r="G21" s="120" t="s">
        <v>78</v>
      </c>
      <c r="H21" s="76"/>
    </row>
    <row r="22" spans="4:8" ht="16.5" thickBot="1" x14ac:dyDescent="0.3">
      <c r="D22" s="125"/>
      <c r="E22" s="122" t="s">
        <v>79</v>
      </c>
      <c r="F22" s="127"/>
      <c r="G22" s="123" t="s">
        <v>79</v>
      </c>
    </row>
    <row r="23" spans="4:8" ht="16.5" thickTop="1" x14ac:dyDescent="0.25">
      <c r="D23" s="120" t="s">
        <v>1</v>
      </c>
      <c r="E23" s="121">
        <v>30</v>
      </c>
      <c r="F23" s="120" t="s">
        <v>16</v>
      </c>
      <c r="G23" s="120">
        <v>28</v>
      </c>
    </row>
    <row r="24" spans="4:8" ht="15.75" x14ac:dyDescent="0.25">
      <c r="D24" s="120" t="s">
        <v>2</v>
      </c>
      <c r="E24" s="121">
        <v>29.8</v>
      </c>
      <c r="F24" s="120" t="s">
        <v>17</v>
      </c>
      <c r="G24" s="120">
        <v>33.5</v>
      </c>
    </row>
    <row r="25" spans="4:8" ht="15.75" x14ac:dyDescent="0.25">
      <c r="D25" s="120" t="s">
        <v>3</v>
      </c>
      <c r="E25" s="121">
        <v>31.5</v>
      </c>
      <c r="F25" s="120" t="s">
        <v>7</v>
      </c>
      <c r="G25" s="120">
        <v>32.5</v>
      </c>
    </row>
    <row r="26" spans="4:8" ht="16.5" thickBot="1" x14ac:dyDescent="0.3">
      <c r="D26" s="123" t="s">
        <v>4</v>
      </c>
      <c r="E26" s="122">
        <v>31</v>
      </c>
      <c r="F26" s="123" t="s">
        <v>8</v>
      </c>
      <c r="G26" s="123">
        <v>37</v>
      </c>
    </row>
    <row r="27" spans="4:8" ht="15.75" thickTop="1" x14ac:dyDescent="0.25"/>
  </sheetData>
  <mergeCells count="8">
    <mergeCell ref="A1:C4"/>
    <mergeCell ref="D20:E20"/>
    <mergeCell ref="F20:G20"/>
    <mergeCell ref="D21:D22"/>
    <mergeCell ref="F21:F22"/>
    <mergeCell ref="D18:G18"/>
    <mergeCell ref="D1:H1"/>
    <mergeCell ref="D14:I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9" zoomScaleNormal="100" workbookViewId="0">
      <selection activeCell="C1" sqref="C1:I1"/>
    </sheetView>
  </sheetViews>
  <sheetFormatPr defaultRowHeight="15" x14ac:dyDescent="0.25"/>
  <cols>
    <col min="3" max="3" width="22.5703125" bestFit="1" customWidth="1"/>
    <col min="5" max="5" width="10.140625" bestFit="1" customWidth="1"/>
    <col min="6" max="6" width="21.140625" bestFit="1" customWidth="1"/>
    <col min="8" max="8" width="10.140625" bestFit="1" customWidth="1"/>
    <col min="9" max="9" width="21.140625" bestFit="1" customWidth="1"/>
    <col min="14" max="14" width="28.140625" bestFit="1" customWidth="1"/>
    <col min="16" max="16" width="13.85546875" bestFit="1" customWidth="1"/>
    <col min="17" max="17" width="28.140625" bestFit="1" customWidth="1"/>
    <col min="18" max="18" width="12.85546875" bestFit="1" customWidth="1"/>
  </cols>
  <sheetData>
    <row r="1" spans="1:18" x14ac:dyDescent="0.25">
      <c r="C1" s="130" t="s">
        <v>74</v>
      </c>
      <c r="D1" s="130"/>
      <c r="E1" s="130"/>
      <c r="F1" s="130"/>
      <c r="G1" s="130"/>
      <c r="H1" s="130"/>
      <c r="I1" s="130"/>
    </row>
    <row r="2" spans="1:18" x14ac:dyDescent="0.25">
      <c r="C2" s="137" t="s">
        <v>62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15.75" thickBot="1" x14ac:dyDescent="0.3"/>
    <row r="4" spans="1:18" x14ac:dyDescent="0.25">
      <c r="A4" s="1"/>
      <c r="C4" s="23"/>
      <c r="D4" s="24"/>
      <c r="E4" s="24"/>
      <c r="F4" s="24"/>
      <c r="G4" s="24"/>
      <c r="H4" s="24"/>
      <c r="I4" s="24"/>
      <c r="J4" s="25"/>
      <c r="L4" s="9"/>
      <c r="M4" s="10"/>
      <c r="N4" s="10"/>
      <c r="O4" s="10"/>
      <c r="P4" s="10"/>
      <c r="Q4" s="10"/>
      <c r="R4" s="8"/>
    </row>
    <row r="5" spans="1:18" x14ac:dyDescent="0.25">
      <c r="A5" s="1"/>
      <c r="C5" s="26"/>
      <c r="D5" s="22"/>
      <c r="E5" s="22"/>
      <c r="F5" s="22"/>
      <c r="G5" s="22"/>
      <c r="H5" s="22"/>
      <c r="I5" s="22"/>
      <c r="J5" s="27"/>
      <c r="L5" s="2"/>
      <c r="R5" s="4"/>
    </row>
    <row r="6" spans="1:18" x14ac:dyDescent="0.25">
      <c r="C6" s="51"/>
      <c r="D6" s="52"/>
      <c r="E6" s="135" t="s">
        <v>25</v>
      </c>
      <c r="F6" s="135"/>
      <c r="G6" s="53"/>
      <c r="H6" s="135" t="s">
        <v>45</v>
      </c>
      <c r="I6" s="135"/>
      <c r="J6" s="27"/>
      <c r="L6" s="2"/>
      <c r="M6" s="55"/>
      <c r="N6" s="55" t="s">
        <v>25</v>
      </c>
      <c r="O6" s="50"/>
      <c r="P6" s="58"/>
      <c r="Q6" s="58" t="s">
        <v>26</v>
      </c>
      <c r="R6" s="4"/>
    </row>
    <row r="7" spans="1:18" x14ac:dyDescent="0.25">
      <c r="C7" s="54" t="s">
        <v>44</v>
      </c>
      <c r="D7" s="55" t="s">
        <v>12</v>
      </c>
      <c r="E7" s="61" t="s">
        <v>43</v>
      </c>
      <c r="F7" s="61" t="s">
        <v>42</v>
      </c>
      <c r="G7" s="55"/>
      <c r="H7" s="61" t="s">
        <v>43</v>
      </c>
      <c r="I7" s="61" t="s">
        <v>42</v>
      </c>
      <c r="J7" s="27"/>
      <c r="L7" s="2"/>
      <c r="M7" s="53" t="s">
        <v>24</v>
      </c>
      <c r="N7" s="61" t="s">
        <v>46</v>
      </c>
      <c r="O7" s="12"/>
      <c r="P7" s="57" t="s">
        <v>20</v>
      </c>
      <c r="Q7" s="62" t="s">
        <v>46</v>
      </c>
      <c r="R7" s="4"/>
    </row>
    <row r="8" spans="1:18" x14ac:dyDescent="0.25">
      <c r="C8" s="54"/>
      <c r="D8" s="55" t="s">
        <v>13</v>
      </c>
      <c r="E8" s="55" t="s">
        <v>10</v>
      </c>
      <c r="F8" s="55"/>
      <c r="G8" s="55"/>
      <c r="H8" s="55"/>
      <c r="I8" s="55"/>
      <c r="J8" s="27"/>
      <c r="L8" s="2"/>
      <c r="M8" s="53"/>
      <c r="N8" s="55" t="s">
        <v>18</v>
      </c>
      <c r="O8" s="12"/>
      <c r="P8" s="57"/>
      <c r="Q8" s="58" t="s">
        <v>18</v>
      </c>
      <c r="R8" s="4"/>
    </row>
    <row r="9" spans="1:18" x14ac:dyDescent="0.25">
      <c r="C9" s="54"/>
      <c r="D9" s="55" t="s">
        <v>14</v>
      </c>
      <c r="E9" s="55" t="s">
        <v>6</v>
      </c>
      <c r="F9" s="55" t="s">
        <v>15</v>
      </c>
      <c r="G9" s="55"/>
      <c r="H9" s="55" t="s">
        <v>6</v>
      </c>
      <c r="I9" s="55" t="s">
        <v>15</v>
      </c>
      <c r="J9" s="27"/>
      <c r="L9" s="2"/>
      <c r="M9" s="13" t="s">
        <v>3</v>
      </c>
      <c r="N9" s="17">
        <v>2.0902777777777777</v>
      </c>
      <c r="O9" s="13"/>
      <c r="P9" s="13" t="s">
        <v>16</v>
      </c>
      <c r="Q9" s="17">
        <v>2.37</v>
      </c>
      <c r="R9" s="4"/>
    </row>
    <row r="10" spans="1:18" x14ac:dyDescent="0.25">
      <c r="C10" s="2"/>
      <c r="D10" s="37"/>
      <c r="E10" s="38">
        <v>0</v>
      </c>
      <c r="F10" s="38">
        <v>0</v>
      </c>
      <c r="G10" s="38"/>
      <c r="H10" s="38">
        <v>0</v>
      </c>
      <c r="I10" s="38">
        <v>0</v>
      </c>
      <c r="J10" s="27"/>
      <c r="L10" s="2"/>
      <c r="M10" s="13" t="s">
        <v>1</v>
      </c>
      <c r="N10" s="17">
        <v>2.1228333333333333</v>
      </c>
      <c r="O10" s="13"/>
      <c r="P10" s="13" t="s">
        <v>17</v>
      </c>
      <c r="Q10" s="17">
        <v>2.0699999999999998</v>
      </c>
      <c r="R10" s="4"/>
    </row>
    <row r="11" spans="1:18" x14ac:dyDescent="0.25">
      <c r="C11" s="59" t="s">
        <v>24</v>
      </c>
      <c r="D11" s="37">
        <v>60</v>
      </c>
      <c r="E11" s="38">
        <v>163.30124999999998</v>
      </c>
      <c r="F11" s="38">
        <v>3.1438750000000004</v>
      </c>
      <c r="G11" s="38"/>
      <c r="H11" s="38">
        <v>42.126559477916842</v>
      </c>
      <c r="I11" s="38">
        <v>2.4364796559758068</v>
      </c>
      <c r="J11" s="27"/>
      <c r="L11" s="2"/>
      <c r="M11" s="13" t="s">
        <v>2</v>
      </c>
      <c r="N11" s="17">
        <v>2.4403333333333332</v>
      </c>
      <c r="O11" s="13"/>
      <c r="P11" s="13" t="s">
        <v>7</v>
      </c>
      <c r="Q11" s="17">
        <v>2.12</v>
      </c>
      <c r="R11" s="4"/>
    </row>
    <row r="12" spans="1:18" x14ac:dyDescent="0.25">
      <c r="C12" s="28"/>
      <c r="D12" s="37">
        <v>72</v>
      </c>
      <c r="E12" s="38">
        <v>228.21725000000001</v>
      </c>
      <c r="F12" s="38">
        <v>8.1445000000000007</v>
      </c>
      <c r="G12" s="38"/>
      <c r="H12" s="38">
        <v>24.673624957106377</v>
      </c>
      <c r="I12" s="38">
        <v>2.6143515535341337</v>
      </c>
      <c r="J12" s="27"/>
      <c r="L12" s="2"/>
      <c r="M12" s="13" t="s">
        <v>4</v>
      </c>
      <c r="N12" s="17">
        <v>2.5908333333333333</v>
      </c>
      <c r="O12" s="13"/>
      <c r="P12" s="13" t="s">
        <v>8</v>
      </c>
      <c r="Q12" s="17">
        <v>1.82</v>
      </c>
      <c r="R12" s="4"/>
    </row>
    <row r="13" spans="1:18" x14ac:dyDescent="0.25">
      <c r="C13" s="28"/>
      <c r="D13" s="37">
        <v>80</v>
      </c>
      <c r="E13" s="38">
        <v>268.77487499999995</v>
      </c>
      <c r="F13" s="38">
        <v>9.2204999999999995</v>
      </c>
      <c r="G13" s="38"/>
      <c r="H13" s="38">
        <v>70.704494189784683</v>
      </c>
      <c r="I13" s="38">
        <v>3.2113629763233247</v>
      </c>
      <c r="J13" s="27"/>
      <c r="L13" s="2"/>
      <c r="M13" s="13"/>
      <c r="N13" s="17"/>
      <c r="O13" s="13"/>
      <c r="P13" s="13"/>
      <c r="Q13" s="17"/>
      <c r="R13" s="4"/>
    </row>
    <row r="14" spans="1:18" x14ac:dyDescent="0.25">
      <c r="C14" s="28"/>
      <c r="D14" s="37"/>
      <c r="E14" s="37"/>
      <c r="F14" s="37"/>
      <c r="G14" s="37"/>
      <c r="H14" s="37"/>
      <c r="I14" s="37"/>
      <c r="J14" s="27"/>
      <c r="L14" s="2"/>
      <c r="M14" s="12" t="s">
        <v>25</v>
      </c>
      <c r="N14" s="17">
        <f>AVERAGE(N9:N12)</f>
        <v>2.3110694444444446</v>
      </c>
      <c r="O14" s="32"/>
      <c r="P14" s="12" t="s">
        <v>25</v>
      </c>
      <c r="Q14" s="17">
        <f t="shared" ref="Q14" si="0">AVERAGE(Q9:Q12)</f>
        <v>2.0949999999999998</v>
      </c>
      <c r="R14" s="4"/>
    </row>
    <row r="15" spans="1:18" x14ac:dyDescent="0.25">
      <c r="C15" s="2"/>
      <c r="D15" s="74"/>
      <c r="E15" s="136" t="s">
        <v>25</v>
      </c>
      <c r="F15" s="136"/>
      <c r="G15" s="74"/>
      <c r="H15" s="136" t="s">
        <v>45</v>
      </c>
      <c r="I15" s="136"/>
      <c r="J15" s="27"/>
      <c r="L15" s="2"/>
      <c r="M15" s="13" t="s">
        <v>9</v>
      </c>
      <c r="N15" s="17">
        <f>STDEV(N9:N12)</f>
        <v>0.24437592631885316</v>
      </c>
      <c r="O15" s="32"/>
      <c r="P15" s="13" t="s">
        <v>9</v>
      </c>
      <c r="Q15" s="17">
        <f>STDEV(Q9:Q12)</f>
        <v>0.22546248764114474</v>
      </c>
      <c r="R15" s="4"/>
    </row>
    <row r="16" spans="1:18" x14ac:dyDescent="0.25">
      <c r="C16" s="26"/>
      <c r="D16" s="74"/>
      <c r="E16" s="75">
        <v>0</v>
      </c>
      <c r="F16" s="75">
        <v>0</v>
      </c>
      <c r="G16" s="75"/>
      <c r="H16" s="75">
        <v>0</v>
      </c>
      <c r="I16" s="75">
        <v>0</v>
      </c>
      <c r="J16" s="27"/>
      <c r="L16" s="2"/>
      <c r="M16" s="13" t="s">
        <v>11</v>
      </c>
      <c r="N16" s="17">
        <f>_xlfn.CONFIDENCE.T(0.05,N15,4)</f>
        <v>0.3888566319068591</v>
      </c>
      <c r="O16" s="32"/>
      <c r="P16" s="13" t="s">
        <v>11</v>
      </c>
      <c r="Q16" s="17">
        <f t="shared" ref="Q16" si="1">_xlfn.CONFIDENCE.T(0.05,Q15,4)</f>
        <v>0.35876113038681751</v>
      </c>
      <c r="R16" s="4"/>
    </row>
    <row r="17" spans="3:18" x14ac:dyDescent="0.25">
      <c r="C17" s="60" t="s">
        <v>20</v>
      </c>
      <c r="D17" s="74">
        <v>60</v>
      </c>
      <c r="E17" s="75">
        <v>158.01387499999998</v>
      </c>
      <c r="F17" s="75">
        <v>3.2912500000000007</v>
      </c>
      <c r="G17" s="75"/>
      <c r="H17" s="75">
        <v>16.284481244979965</v>
      </c>
      <c r="I17" s="75">
        <v>1.789213100111688</v>
      </c>
      <c r="J17" s="27"/>
      <c r="L17" s="2"/>
      <c r="M17" s="13"/>
      <c r="N17" s="13"/>
      <c r="O17" s="13"/>
      <c r="P17" s="13"/>
      <c r="Q17" s="13"/>
      <c r="R17" s="4"/>
    </row>
    <row r="18" spans="3:18" x14ac:dyDescent="0.25">
      <c r="C18" s="26"/>
      <c r="D18" s="74">
        <v>72</v>
      </c>
      <c r="E18" s="75">
        <v>213.89012500000001</v>
      </c>
      <c r="F18" s="75">
        <v>6.1360000000000001</v>
      </c>
      <c r="G18" s="75"/>
      <c r="H18" s="75">
        <v>13.985376616518892</v>
      </c>
      <c r="I18" s="75">
        <v>2.848287739404733</v>
      </c>
      <c r="J18" s="27"/>
      <c r="L18" s="2"/>
      <c r="M18" s="3"/>
      <c r="N18" s="3"/>
      <c r="O18" s="3"/>
      <c r="P18" s="3"/>
      <c r="Q18" s="3"/>
      <c r="R18" s="4"/>
    </row>
    <row r="19" spans="3:18" x14ac:dyDescent="0.25">
      <c r="C19" s="26"/>
      <c r="D19" s="74">
        <v>80</v>
      </c>
      <c r="E19" s="75">
        <v>265.37112500000001</v>
      </c>
      <c r="F19" s="75">
        <v>9.1603750000000002</v>
      </c>
      <c r="G19" s="75"/>
      <c r="H19" s="75">
        <v>16.123694888079839</v>
      </c>
      <c r="I19" s="75">
        <v>1.1759032109850001</v>
      </c>
      <c r="J19" s="27"/>
      <c r="L19" s="2"/>
      <c r="M19" s="3"/>
      <c r="N19" s="3"/>
      <c r="O19" s="3"/>
      <c r="P19" s="3"/>
      <c r="Q19" s="3"/>
      <c r="R19" s="4"/>
    </row>
    <row r="20" spans="3:18" ht="15.75" thickBot="1" x14ac:dyDescent="0.3">
      <c r="C20" s="29"/>
      <c r="D20" s="30"/>
      <c r="E20" s="30"/>
      <c r="F20" s="30"/>
      <c r="G20" s="30"/>
      <c r="H20" s="30"/>
      <c r="I20" s="30"/>
      <c r="J20" s="31"/>
      <c r="L20" s="5"/>
      <c r="M20" s="6"/>
      <c r="N20" s="6"/>
      <c r="O20" s="6"/>
      <c r="P20" s="6"/>
      <c r="Q20" s="6"/>
      <c r="R20" s="7"/>
    </row>
    <row r="30" spans="3:18" x14ac:dyDescent="0.25">
      <c r="L30" s="1"/>
    </row>
  </sheetData>
  <mergeCells count="6">
    <mergeCell ref="C1:I1"/>
    <mergeCell ref="H6:I6"/>
    <mergeCell ref="E6:F6"/>
    <mergeCell ref="H15:I15"/>
    <mergeCell ref="E15:F15"/>
    <mergeCell ref="C2:R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zoomScaleNormal="100" workbookViewId="0">
      <selection activeCell="B1" sqref="B1:H1"/>
    </sheetView>
  </sheetViews>
  <sheetFormatPr defaultRowHeight="15" x14ac:dyDescent="0.25"/>
  <cols>
    <col min="3" max="3" width="21.85546875" bestFit="1" customWidth="1"/>
    <col min="6" max="6" width="13.85546875" bestFit="1" customWidth="1"/>
    <col min="7" max="7" width="21.85546875" bestFit="1" customWidth="1"/>
  </cols>
  <sheetData>
    <row r="1" spans="2:8" x14ac:dyDescent="0.25">
      <c r="B1" s="139" t="s">
        <v>74</v>
      </c>
      <c r="C1" s="139"/>
      <c r="D1" s="139"/>
      <c r="E1" s="139"/>
      <c r="F1" s="139"/>
      <c r="G1" s="139"/>
      <c r="H1" s="139"/>
    </row>
    <row r="2" spans="2:8" ht="31.5" customHeight="1" x14ac:dyDescent="0.25">
      <c r="B2" s="138" t="s">
        <v>65</v>
      </c>
      <c r="C2" s="138"/>
      <c r="D2" s="138"/>
      <c r="E2" s="138"/>
      <c r="F2" s="138"/>
      <c r="G2" s="138"/>
      <c r="H2" s="138"/>
    </row>
    <row r="3" spans="2:8" ht="15.75" thickBot="1" x14ac:dyDescent="0.3"/>
    <row r="4" spans="2:8" x14ac:dyDescent="0.25">
      <c r="B4" s="9"/>
      <c r="C4" s="10"/>
      <c r="D4" s="10"/>
      <c r="E4" s="10"/>
      <c r="F4" s="10"/>
      <c r="G4" s="10"/>
      <c r="H4" s="8"/>
    </row>
    <row r="5" spans="2:8" x14ac:dyDescent="0.25">
      <c r="B5" s="113" t="s">
        <v>24</v>
      </c>
      <c r="C5" s="61" t="s">
        <v>35</v>
      </c>
      <c r="D5" s="61" t="s">
        <v>32</v>
      </c>
      <c r="E5" s="114"/>
      <c r="F5" s="62" t="s">
        <v>20</v>
      </c>
      <c r="G5" s="62" t="s">
        <v>35</v>
      </c>
      <c r="H5" s="115" t="s">
        <v>32</v>
      </c>
    </row>
    <row r="6" spans="2:8" x14ac:dyDescent="0.25">
      <c r="B6" s="116"/>
      <c r="C6" s="61" t="s">
        <v>15</v>
      </c>
      <c r="D6" s="61" t="s">
        <v>33</v>
      </c>
      <c r="E6" s="114"/>
      <c r="F6" s="117"/>
      <c r="G6" s="62" t="s">
        <v>15</v>
      </c>
      <c r="H6" s="115" t="s">
        <v>33</v>
      </c>
    </row>
    <row r="7" spans="2:8" x14ac:dyDescent="0.25">
      <c r="B7" s="51"/>
      <c r="C7" s="52"/>
      <c r="D7" s="52"/>
      <c r="E7" s="13"/>
      <c r="F7" s="56"/>
      <c r="G7" s="56"/>
      <c r="H7" s="79"/>
    </row>
    <row r="8" spans="2:8" x14ac:dyDescent="0.25">
      <c r="B8" s="77" t="s">
        <v>4</v>
      </c>
      <c r="C8" s="72">
        <v>19.440000000000001</v>
      </c>
      <c r="D8" s="78">
        <v>4.6100000000000003</v>
      </c>
      <c r="E8" s="15"/>
      <c r="F8" s="74" t="s">
        <v>16</v>
      </c>
      <c r="G8" s="74">
        <v>19.7</v>
      </c>
      <c r="H8" s="80">
        <v>14.12</v>
      </c>
    </row>
    <row r="9" spans="2:8" x14ac:dyDescent="0.25">
      <c r="B9" s="77" t="s">
        <v>1</v>
      </c>
      <c r="C9" s="72">
        <v>18.34</v>
      </c>
      <c r="D9" s="78">
        <v>6.15</v>
      </c>
      <c r="E9" s="15"/>
      <c r="F9" s="74" t="s">
        <v>7</v>
      </c>
      <c r="G9" s="74">
        <v>20.5</v>
      </c>
      <c r="H9" s="80">
        <v>13.66</v>
      </c>
    </row>
    <row r="10" spans="2:8" x14ac:dyDescent="0.25">
      <c r="B10" s="77" t="s">
        <v>1</v>
      </c>
      <c r="C10" s="72">
        <v>18.3</v>
      </c>
      <c r="D10" s="78">
        <v>6.46</v>
      </c>
      <c r="E10" s="15"/>
      <c r="F10" s="74" t="s">
        <v>17</v>
      </c>
      <c r="G10" s="74">
        <v>20.11</v>
      </c>
      <c r="H10" s="80">
        <v>10.94</v>
      </c>
    </row>
    <row r="11" spans="2:8" x14ac:dyDescent="0.25">
      <c r="B11" s="77" t="s">
        <v>3</v>
      </c>
      <c r="C11" s="72">
        <v>17.440000000000001</v>
      </c>
      <c r="D11" s="78">
        <v>7.7</v>
      </c>
      <c r="E11" s="15"/>
      <c r="F11" s="74"/>
      <c r="G11" s="74"/>
      <c r="H11" s="80"/>
    </row>
    <row r="12" spans="2:8" x14ac:dyDescent="0.25">
      <c r="B12" s="77"/>
      <c r="C12" s="72"/>
      <c r="D12" s="78"/>
      <c r="E12" s="15"/>
      <c r="F12" s="74"/>
      <c r="G12" s="74"/>
      <c r="H12" s="80"/>
    </row>
    <row r="13" spans="2:8" x14ac:dyDescent="0.25">
      <c r="B13" s="77"/>
      <c r="C13" s="72" t="s">
        <v>25</v>
      </c>
      <c r="D13" s="78">
        <v>6.23</v>
      </c>
      <c r="E13" s="15"/>
      <c r="F13" s="74"/>
      <c r="G13" s="74" t="s">
        <v>25</v>
      </c>
      <c r="H13" s="80">
        <v>12.906666666666666</v>
      </c>
    </row>
    <row r="14" spans="2:8" x14ac:dyDescent="0.25">
      <c r="B14" s="77"/>
      <c r="C14" s="55" t="s">
        <v>9</v>
      </c>
      <c r="D14" s="78">
        <v>1.2707740423327278</v>
      </c>
      <c r="E14" s="15"/>
      <c r="F14" s="74"/>
      <c r="G14" s="58" t="s">
        <v>9</v>
      </c>
      <c r="H14" s="80">
        <v>1.718642875449502</v>
      </c>
    </row>
    <row r="15" spans="2:8" x14ac:dyDescent="0.25">
      <c r="B15" s="77"/>
      <c r="C15" s="55" t="s">
        <v>34</v>
      </c>
      <c r="D15" s="78">
        <v>2.0220850779361168</v>
      </c>
      <c r="E15" s="15"/>
      <c r="F15" s="74"/>
      <c r="G15" s="58" t="s">
        <v>34</v>
      </c>
      <c r="H15" s="80">
        <v>4.269345579935135</v>
      </c>
    </row>
    <row r="16" spans="2:8" ht="15.75" thickBot="1" x14ac:dyDescent="0.3">
      <c r="B16" s="19"/>
      <c r="C16" s="20"/>
      <c r="D16" s="20"/>
      <c r="E16" s="20"/>
      <c r="F16" s="20"/>
      <c r="G16" s="20"/>
      <c r="H16" s="21"/>
    </row>
  </sheetData>
  <mergeCells count="2">
    <mergeCell ref="B2:H2"/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opLeftCell="B1" workbookViewId="0">
      <selection activeCell="H25" sqref="H25"/>
    </sheetView>
  </sheetViews>
  <sheetFormatPr defaultRowHeight="15" x14ac:dyDescent="0.25"/>
  <cols>
    <col min="1" max="1" width="9.140625" style="39"/>
    <col min="2" max="2" width="15" style="41" bestFit="1" customWidth="1"/>
    <col min="3" max="3" width="9.140625" style="41"/>
    <col min="4" max="4" width="20" style="41" bestFit="1" customWidth="1"/>
    <col min="5" max="5" width="18.28515625" style="41" bestFit="1" customWidth="1"/>
    <col min="6" max="6" width="21.85546875" style="41" bestFit="1" customWidth="1"/>
    <col min="7" max="7" width="14.85546875" style="41" bestFit="1" customWidth="1"/>
    <col min="8" max="9" width="9.140625" style="41"/>
    <col min="10" max="10" width="15" style="41" bestFit="1" customWidth="1"/>
    <col min="11" max="11" width="9.140625" style="41"/>
    <col min="12" max="12" width="20.140625" style="41" bestFit="1" customWidth="1"/>
    <col min="13" max="13" width="18.28515625" style="41" bestFit="1" customWidth="1"/>
    <col min="14" max="14" width="21.85546875" style="41" bestFit="1" customWidth="1"/>
    <col min="15" max="15" width="14.85546875" style="41" bestFit="1" customWidth="1"/>
    <col min="16" max="16384" width="9.140625" style="39"/>
  </cols>
  <sheetData>
    <row r="1" spans="2:16" x14ac:dyDescent="0.25">
      <c r="B1" s="146" t="s">
        <v>81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2:16" ht="15.75" thickBot="1" x14ac:dyDescent="0.3"/>
    <row r="3" spans="2:16" ht="15.75" thickBot="1" x14ac:dyDescent="0.3">
      <c r="B3" s="143" t="s">
        <v>67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</row>
    <row r="4" spans="2:16" ht="15.75" thickBot="1" x14ac:dyDescent="0.3"/>
    <row r="5" spans="2:16" x14ac:dyDescent="0.25">
      <c r="B5" s="140" t="s">
        <v>38</v>
      </c>
      <c r="C5" s="141"/>
      <c r="D5" s="141"/>
      <c r="E5" s="141"/>
      <c r="F5" s="141"/>
      <c r="G5" s="142"/>
      <c r="J5" s="140" t="s">
        <v>55</v>
      </c>
      <c r="K5" s="141"/>
      <c r="L5" s="141"/>
      <c r="M5" s="141"/>
      <c r="N5" s="141"/>
      <c r="O5" s="142"/>
    </row>
    <row r="6" spans="2:16" x14ac:dyDescent="0.25">
      <c r="B6" s="95"/>
      <c r="C6" s="96"/>
      <c r="D6" s="97" t="s">
        <v>47</v>
      </c>
      <c r="E6" s="97" t="s">
        <v>36</v>
      </c>
      <c r="F6" s="97" t="s">
        <v>50</v>
      </c>
      <c r="G6" s="98" t="s">
        <v>57</v>
      </c>
      <c r="J6" s="95"/>
      <c r="K6" s="96"/>
      <c r="L6" s="97" t="s">
        <v>47</v>
      </c>
      <c r="M6" s="97" t="s">
        <v>36</v>
      </c>
      <c r="N6" s="97" t="s">
        <v>50</v>
      </c>
      <c r="O6" s="98" t="s">
        <v>37</v>
      </c>
    </row>
    <row r="7" spans="2:16" x14ac:dyDescent="0.25">
      <c r="B7" s="95"/>
      <c r="C7" s="96"/>
      <c r="D7" s="97" t="s">
        <v>48</v>
      </c>
      <c r="E7" s="97" t="s">
        <v>49</v>
      </c>
      <c r="F7" s="97" t="s">
        <v>51</v>
      </c>
      <c r="G7" s="98" t="s">
        <v>33</v>
      </c>
      <c r="J7" s="95"/>
      <c r="K7" s="96"/>
      <c r="L7" s="97" t="s">
        <v>48</v>
      </c>
      <c r="M7" s="97" t="s">
        <v>49</v>
      </c>
      <c r="N7" s="97" t="s">
        <v>51</v>
      </c>
      <c r="O7" s="99"/>
    </row>
    <row r="8" spans="2:16" x14ac:dyDescent="0.25">
      <c r="B8" s="64" t="s">
        <v>24</v>
      </c>
      <c r="C8" s="72" t="s">
        <v>1</v>
      </c>
      <c r="D8" s="73">
        <v>2.2710015204561373</v>
      </c>
      <c r="E8" s="73">
        <v>6.7413656249423137E-2</v>
      </c>
      <c r="F8" s="73">
        <v>0.97500457456541634</v>
      </c>
      <c r="G8" s="83">
        <v>1.0333000000000001</v>
      </c>
      <c r="J8" s="64" t="s">
        <v>24</v>
      </c>
      <c r="K8" s="72" t="s">
        <v>1</v>
      </c>
      <c r="L8" s="73">
        <v>4.1296702465587654</v>
      </c>
      <c r="M8" s="73">
        <v>1.0208711433756807</v>
      </c>
      <c r="N8" s="73">
        <v>0.64500000000000002</v>
      </c>
      <c r="O8" s="83">
        <v>0.26939999999999997</v>
      </c>
    </row>
    <row r="9" spans="2:16" x14ac:dyDescent="0.25">
      <c r="B9" s="64" t="s">
        <v>38</v>
      </c>
      <c r="C9" s="72" t="s">
        <v>2</v>
      </c>
      <c r="D9" s="73">
        <v>1.5035423239968253</v>
      </c>
      <c r="E9" s="73">
        <v>5.9656425270732658E-2</v>
      </c>
      <c r="F9" s="73">
        <v>0.68991137123745827</v>
      </c>
      <c r="G9" s="83">
        <v>0.97</v>
      </c>
      <c r="J9" s="64" t="s">
        <v>40</v>
      </c>
      <c r="K9" s="72" t="s">
        <v>2</v>
      </c>
      <c r="L9" s="73">
        <v>2.4939346203819759</v>
      </c>
      <c r="M9" s="73">
        <v>6.9009949437285945E-2</v>
      </c>
      <c r="N9" s="73">
        <v>0.59552000000000005</v>
      </c>
      <c r="O9" s="83">
        <v>0.42220000000000002</v>
      </c>
    </row>
    <row r="10" spans="2:16" x14ac:dyDescent="0.25">
      <c r="B10" s="64" t="s">
        <v>52</v>
      </c>
      <c r="C10" s="72" t="s">
        <v>3</v>
      </c>
      <c r="D10" s="73">
        <v>2.239393540267228</v>
      </c>
      <c r="E10" s="73">
        <v>0.30023101570916749</v>
      </c>
      <c r="F10" s="73">
        <v>0.65303708609271527</v>
      </c>
      <c r="G10" s="83">
        <v>0.6583</v>
      </c>
      <c r="J10" s="64" t="s">
        <v>54</v>
      </c>
      <c r="K10" s="72" t="s">
        <v>3</v>
      </c>
      <c r="L10" s="73">
        <v>6.9757485029940085</v>
      </c>
      <c r="M10" s="73">
        <v>0.22761154893289717</v>
      </c>
      <c r="N10" s="73">
        <v>0.62476190476190474</v>
      </c>
      <c r="O10" s="83">
        <v>0.2472</v>
      </c>
      <c r="P10" s="40"/>
    </row>
    <row r="11" spans="2:16" x14ac:dyDescent="0.25">
      <c r="B11" s="77"/>
      <c r="C11" s="72" t="s">
        <v>4</v>
      </c>
      <c r="D11" s="73">
        <v>2.5291641283494433</v>
      </c>
      <c r="E11" s="73">
        <v>0.17998524465118604</v>
      </c>
      <c r="F11" s="73">
        <v>0.98574200000000001</v>
      </c>
      <c r="G11" s="83">
        <v>0.76329999999999998</v>
      </c>
      <c r="J11" s="77"/>
      <c r="K11" s="72" t="s">
        <v>4</v>
      </c>
      <c r="L11" s="73">
        <v>1.6546926742533004</v>
      </c>
      <c r="M11" s="73">
        <v>1.0107714876308595E-2</v>
      </c>
      <c r="N11" s="73">
        <v>0.245367</v>
      </c>
      <c r="O11" s="83">
        <v>0.38890000000000002</v>
      </c>
      <c r="P11" s="40"/>
    </row>
    <row r="12" spans="2:16" x14ac:dyDescent="0.25">
      <c r="B12" s="77"/>
      <c r="C12" s="55" t="s">
        <v>25</v>
      </c>
      <c r="D12" s="84">
        <f>AVERAGE(D8:D11)</f>
        <v>2.1357753782674083</v>
      </c>
      <c r="E12" s="84">
        <f t="shared" ref="E12:G12" si="0">AVERAGE(E8:E11)</f>
        <v>0.15182158547012733</v>
      </c>
      <c r="F12" s="84">
        <f t="shared" si="0"/>
        <v>0.8259237579738975</v>
      </c>
      <c r="G12" s="85">
        <f t="shared" si="0"/>
        <v>0.85622500000000012</v>
      </c>
      <c r="J12" s="77"/>
      <c r="K12" s="55" t="s">
        <v>25</v>
      </c>
      <c r="L12" s="84">
        <f>AVERAGE(L8:L11)</f>
        <v>3.8135115110470128</v>
      </c>
      <c r="M12" s="84">
        <f t="shared" ref="M12:O12" si="1">AVERAGE(M8:M11)</f>
        <v>0.33190008915554314</v>
      </c>
      <c r="N12" s="84">
        <f t="shared" si="1"/>
        <v>0.5276622261904762</v>
      </c>
      <c r="O12" s="85">
        <f t="shared" si="1"/>
        <v>0.33192500000000003</v>
      </c>
      <c r="P12" s="40"/>
    </row>
    <row r="13" spans="2:16" x14ac:dyDescent="0.25">
      <c r="B13" s="77"/>
      <c r="C13" s="72" t="s">
        <v>39</v>
      </c>
      <c r="D13" s="73">
        <f>STDEV(D8:D11)</f>
        <v>0.44102009653033875</v>
      </c>
      <c r="E13" s="73">
        <f t="shared" ref="E13:G13" si="2">STDEV(E8:E11)</f>
        <v>0.11319255857792483</v>
      </c>
      <c r="F13" s="73">
        <f t="shared" si="2"/>
        <v>0.17903084559166688</v>
      </c>
      <c r="G13" s="83">
        <f t="shared" si="2"/>
        <v>0.17522335032751679</v>
      </c>
      <c r="J13" s="77"/>
      <c r="K13" s="72" t="s">
        <v>39</v>
      </c>
      <c r="L13" s="73">
        <f>STDEV(L8:L11)</f>
        <v>2.3453131333044439</v>
      </c>
      <c r="M13" s="73">
        <f t="shared" ref="M13:O13" si="3">STDEV(M8:M11)</f>
        <v>0.46840821615350642</v>
      </c>
      <c r="N13" s="73">
        <f t="shared" si="3"/>
        <v>0.18928970119683955</v>
      </c>
      <c r="O13" s="83">
        <f t="shared" si="3"/>
        <v>8.6570640712272134E-2</v>
      </c>
      <c r="P13" s="40"/>
    </row>
    <row r="14" spans="2:16" x14ac:dyDescent="0.25">
      <c r="B14" s="77"/>
      <c r="C14" s="72" t="s">
        <v>34</v>
      </c>
      <c r="D14" s="73">
        <f t="shared" ref="D14:G14" si="4">_xlfn.CONFIDENCE.T(0.05,D13,4)</f>
        <v>0.70176138837942059</v>
      </c>
      <c r="E14" s="73">
        <f t="shared" si="4"/>
        <v>0.18011461991596334</v>
      </c>
      <c r="F14" s="73">
        <f t="shared" si="4"/>
        <v>0.28487802654250921</v>
      </c>
      <c r="G14" s="83">
        <f t="shared" si="4"/>
        <v>0.27881945192461938</v>
      </c>
      <c r="J14" s="77"/>
      <c r="K14" s="72" t="s">
        <v>34</v>
      </c>
      <c r="L14" s="73">
        <f>_xlfn.CONFIDENCE.T(0.05,L13,4)</f>
        <v>3.7319165579090434</v>
      </c>
      <c r="M14" s="73">
        <f t="shared" ref="M14:O14" si="5">_xlfn.CONFIDENCE.T(0.05,M13,4)</f>
        <v>0.74534199843112969</v>
      </c>
      <c r="N14" s="73">
        <f t="shared" si="5"/>
        <v>0.30120215510106968</v>
      </c>
      <c r="O14" s="83">
        <f t="shared" si="5"/>
        <v>0.13775320784040695</v>
      </c>
      <c r="P14" s="40"/>
    </row>
    <row r="15" spans="2:16" x14ac:dyDescent="0.25">
      <c r="B15" s="42"/>
      <c r="C15" s="37"/>
      <c r="D15" s="38"/>
      <c r="E15" s="38"/>
      <c r="F15" s="38"/>
      <c r="G15" s="43"/>
      <c r="J15" s="42"/>
      <c r="K15" s="37"/>
      <c r="L15" s="38"/>
      <c r="M15" s="38"/>
      <c r="N15" s="38"/>
      <c r="O15" s="43"/>
      <c r="P15" s="40"/>
    </row>
    <row r="16" spans="2:16" x14ac:dyDescent="0.25">
      <c r="B16" s="63" t="s">
        <v>20</v>
      </c>
      <c r="C16" s="74" t="s">
        <v>16</v>
      </c>
      <c r="D16" s="75">
        <v>1.4387935944150152</v>
      </c>
      <c r="E16" s="75">
        <v>8.9679329630561425E-2</v>
      </c>
      <c r="F16" s="75">
        <v>0.72238548387096768</v>
      </c>
      <c r="G16" s="87">
        <v>0.85819999999999996</v>
      </c>
      <c r="J16" s="63" t="s">
        <v>20</v>
      </c>
      <c r="K16" s="74" t="s">
        <v>16</v>
      </c>
      <c r="L16" s="75">
        <v>1.7776006127655897</v>
      </c>
      <c r="M16" s="75">
        <v>0.5185377236193951</v>
      </c>
      <c r="N16" s="75">
        <v>0.28862900000000002</v>
      </c>
      <c r="O16" s="87">
        <v>0.22489999999999999</v>
      </c>
      <c r="P16" s="40"/>
    </row>
    <row r="17" spans="2:16" x14ac:dyDescent="0.25">
      <c r="B17" s="63" t="s">
        <v>38</v>
      </c>
      <c r="C17" s="74" t="s">
        <v>17</v>
      </c>
      <c r="D17" s="75">
        <v>1.3350534226923318</v>
      </c>
      <c r="E17" s="75">
        <v>8.5243839558726581E-2</v>
      </c>
      <c r="F17" s="75">
        <v>0.454455</v>
      </c>
      <c r="G17" s="87">
        <v>1.0148999999999999</v>
      </c>
      <c r="J17" s="63" t="s">
        <v>40</v>
      </c>
      <c r="K17" s="74" t="s">
        <v>17</v>
      </c>
      <c r="L17" s="75">
        <v>0.86132174140410467</v>
      </c>
      <c r="M17" s="75">
        <v>4.1430051813471508E-2</v>
      </c>
      <c r="N17" s="75">
        <v>0.13522999999999999</v>
      </c>
      <c r="O17" s="87">
        <v>0.40279999999999999</v>
      </c>
      <c r="P17" s="40"/>
    </row>
    <row r="18" spans="2:16" x14ac:dyDescent="0.25">
      <c r="B18" s="63" t="s">
        <v>52</v>
      </c>
      <c r="C18" s="74" t="s">
        <v>7</v>
      </c>
      <c r="D18" s="75">
        <v>1.4881010638297871</v>
      </c>
      <c r="E18" s="75">
        <v>0.10218447298596249</v>
      </c>
      <c r="F18" s="75">
        <v>0.51420278330019875</v>
      </c>
      <c r="G18" s="87">
        <v>0.995</v>
      </c>
      <c r="J18" s="63" t="s">
        <v>54</v>
      </c>
      <c r="K18" s="74" t="s">
        <v>7</v>
      </c>
      <c r="L18" s="75">
        <v>2.8700388731583235</v>
      </c>
      <c r="M18" s="75">
        <v>0.16065308453922306</v>
      </c>
      <c r="N18" s="75">
        <v>0.24709999999999999</v>
      </c>
      <c r="O18" s="87">
        <v>0.20280000000000001</v>
      </c>
      <c r="P18" s="40"/>
    </row>
    <row r="19" spans="2:16" x14ac:dyDescent="0.25">
      <c r="B19" s="88"/>
      <c r="C19" s="74" t="s">
        <v>8</v>
      </c>
      <c r="D19" s="75">
        <v>2.1050463515105404</v>
      </c>
      <c r="E19" s="75">
        <v>0.11986863711001644</v>
      </c>
      <c r="F19" s="75">
        <v>0.67333869346733677</v>
      </c>
      <c r="G19" s="87">
        <v>0.49330000000000002</v>
      </c>
      <c r="J19" s="88"/>
      <c r="K19" s="74" t="s">
        <v>8</v>
      </c>
      <c r="L19" s="75">
        <v>1.5460619030220784</v>
      </c>
      <c r="M19" s="75">
        <v>0.58856926706617629</v>
      </c>
      <c r="N19" s="75">
        <v>0.124782</v>
      </c>
      <c r="O19" s="87">
        <v>0.13</v>
      </c>
      <c r="P19" s="40"/>
    </row>
    <row r="20" spans="2:16" x14ac:dyDescent="0.25">
      <c r="B20" s="88"/>
      <c r="C20" s="58" t="s">
        <v>25</v>
      </c>
      <c r="D20" s="89">
        <f>AVERAGE(D16:D19)</f>
        <v>1.5917486081119188</v>
      </c>
      <c r="E20" s="89">
        <f t="shared" ref="E20:G20" si="6">AVERAGE(E16:E19)</f>
        <v>9.9244069821316741E-2</v>
      </c>
      <c r="F20" s="89">
        <f t="shared" si="6"/>
        <v>0.59109549015962581</v>
      </c>
      <c r="G20" s="90">
        <f t="shared" si="6"/>
        <v>0.84035000000000004</v>
      </c>
      <c r="J20" s="88"/>
      <c r="K20" s="58" t="s">
        <v>25</v>
      </c>
      <c r="L20" s="89">
        <f>AVERAGE(L16:L19)</f>
        <v>1.7637557825875241</v>
      </c>
      <c r="M20" s="89">
        <f t="shared" ref="M20:O20" si="7">AVERAGE(M16:M19)</f>
        <v>0.32729753175956644</v>
      </c>
      <c r="N20" s="89">
        <f t="shared" si="7"/>
        <v>0.19893525000000001</v>
      </c>
      <c r="O20" s="90">
        <f t="shared" si="7"/>
        <v>0.24012499999999998</v>
      </c>
      <c r="P20" s="40"/>
    </row>
    <row r="21" spans="2:16" x14ac:dyDescent="0.25">
      <c r="B21" s="88"/>
      <c r="C21" s="74" t="s">
        <v>39</v>
      </c>
      <c r="D21" s="75">
        <f>STDEV(D16:D19)</f>
        <v>0.34809244042660553</v>
      </c>
      <c r="E21" s="75">
        <f t="shared" ref="E21:G21" si="8">STDEV(E16:E19)</f>
        <v>1.5508163967611281E-2</v>
      </c>
      <c r="F21" s="75">
        <f t="shared" si="8"/>
        <v>0.12725842324219652</v>
      </c>
      <c r="G21" s="87">
        <f t="shared" si="8"/>
        <v>0.24162412269197475</v>
      </c>
      <c r="J21" s="88"/>
      <c r="K21" s="74" t="s">
        <v>39</v>
      </c>
      <c r="L21" s="75">
        <f>STDEV(L16:L19)</f>
        <v>0.83383287288129671</v>
      </c>
      <c r="M21" s="75">
        <f t="shared" ref="M21:O21" si="9">STDEV(M16:M19)</f>
        <v>0.26728656190988237</v>
      </c>
      <c r="N21" s="75">
        <f t="shared" si="9"/>
        <v>8.14900306678676E-2</v>
      </c>
      <c r="O21" s="87">
        <f t="shared" si="9"/>
        <v>0.11578086701466132</v>
      </c>
      <c r="P21" s="40"/>
    </row>
    <row r="22" spans="2:16" x14ac:dyDescent="0.25">
      <c r="B22" s="88"/>
      <c r="C22" s="74" t="s">
        <v>34</v>
      </c>
      <c r="D22" s="75">
        <f>_xlfn.CONFIDENCE.T(0.05,D21,4)</f>
        <v>0.55389275046642017</v>
      </c>
      <c r="E22" s="75">
        <f t="shared" ref="E22:G22" si="10">_xlfn.CONFIDENCE.T(0.05,E21,4)</f>
        <v>2.4676949560229235E-2</v>
      </c>
      <c r="F22" s="75">
        <f t="shared" si="10"/>
        <v>0.20249654943167941</v>
      </c>
      <c r="G22" s="87">
        <f t="shared" si="10"/>
        <v>0.38447789826424633</v>
      </c>
      <c r="J22" s="88"/>
      <c r="K22" s="74" t="s">
        <v>34</v>
      </c>
      <c r="L22" s="75">
        <f>_xlfn.CONFIDENCE.T(0.05,L21,4)</f>
        <v>1.3268141727625917</v>
      </c>
      <c r="M22" s="75">
        <f t="shared" ref="M22:O22" si="11">_xlfn.CONFIDENCE.T(0.05,M21,4)</f>
        <v>0.42531256570104525</v>
      </c>
      <c r="N22" s="75">
        <f t="shared" si="11"/>
        <v>0.12966882350820569</v>
      </c>
      <c r="O22" s="87">
        <f t="shared" si="11"/>
        <v>0.18423319622667669</v>
      </c>
      <c r="P22" s="40"/>
    </row>
    <row r="23" spans="2:16" x14ac:dyDescent="0.25">
      <c r="B23" s="42"/>
      <c r="C23" s="37"/>
      <c r="D23" s="38"/>
      <c r="E23" s="38"/>
      <c r="F23" s="38"/>
      <c r="G23" s="43"/>
      <c r="J23" s="42"/>
      <c r="K23" s="37"/>
      <c r="L23" s="38"/>
      <c r="M23" s="38"/>
      <c r="N23" s="38"/>
      <c r="O23" s="43"/>
      <c r="P23" s="40"/>
    </row>
    <row r="24" spans="2:16" x14ac:dyDescent="0.25">
      <c r="B24" s="64" t="s">
        <v>24</v>
      </c>
      <c r="C24" s="72" t="s">
        <v>1</v>
      </c>
      <c r="D24" s="73">
        <v>6.9198501887191792</v>
      </c>
      <c r="E24" s="73">
        <v>0.10331675941049989</v>
      </c>
      <c r="F24" s="73">
        <v>2.5489999999999999</v>
      </c>
      <c r="G24" s="83">
        <v>0.78659999999999997</v>
      </c>
      <c r="J24" s="64" t="s">
        <v>24</v>
      </c>
      <c r="K24" s="72" t="s">
        <v>1</v>
      </c>
      <c r="L24" s="73">
        <v>22.492037816274113</v>
      </c>
      <c r="M24" s="73">
        <v>2.5358259126024643</v>
      </c>
      <c r="N24" s="73">
        <v>1.7268924731182795</v>
      </c>
      <c r="O24" s="83">
        <v>0.12670000000000001</v>
      </c>
      <c r="P24" s="40"/>
    </row>
    <row r="25" spans="2:16" x14ac:dyDescent="0.25">
      <c r="B25" s="64" t="s">
        <v>38</v>
      </c>
      <c r="C25" s="72" t="s">
        <v>2</v>
      </c>
      <c r="D25" s="73">
        <v>1.818656387057622</v>
      </c>
      <c r="E25" s="73">
        <v>7.8027309753483404E-2</v>
      </c>
      <c r="F25" s="73">
        <v>0.91990000000000005</v>
      </c>
      <c r="G25" s="83">
        <v>1.0432999999999999</v>
      </c>
      <c r="J25" s="64" t="s">
        <v>40</v>
      </c>
      <c r="K25" s="72" t="s">
        <v>2</v>
      </c>
      <c r="L25" s="73">
        <v>11.211693147291621</v>
      </c>
      <c r="M25" s="73">
        <v>0.49675462318552405</v>
      </c>
      <c r="N25" s="72">
        <v>1.2430000000000001</v>
      </c>
      <c r="O25" s="83">
        <v>0.17829999999999999</v>
      </c>
      <c r="P25" s="40"/>
    </row>
    <row r="26" spans="2:16" x14ac:dyDescent="0.25">
      <c r="B26" s="64" t="s">
        <v>53</v>
      </c>
      <c r="C26" s="72" t="s">
        <v>3</v>
      </c>
      <c r="D26" s="73">
        <v>2.1554213429158828</v>
      </c>
      <c r="E26" s="73">
        <v>9.5162123883844846E-2</v>
      </c>
      <c r="F26" s="73">
        <v>0.87298947368421054</v>
      </c>
      <c r="G26" s="83">
        <v>0.82830000000000004</v>
      </c>
      <c r="J26" s="64" t="s">
        <v>53</v>
      </c>
      <c r="K26" s="72" t="s">
        <v>3</v>
      </c>
      <c r="L26" s="73">
        <v>9.5363789119932783</v>
      </c>
      <c r="M26" s="73">
        <v>6.88534426721336E-2</v>
      </c>
      <c r="N26" s="73">
        <v>0.99277000000000004</v>
      </c>
      <c r="O26" s="83">
        <v>0.20830000000000001</v>
      </c>
      <c r="P26" s="40"/>
    </row>
    <row r="27" spans="2:16" x14ac:dyDescent="0.25">
      <c r="B27" s="77"/>
      <c r="C27" s="72" t="s">
        <v>4</v>
      </c>
      <c r="D27" s="73">
        <v>1.906077</v>
      </c>
      <c r="E27" s="73">
        <v>0.11292099999999999</v>
      </c>
      <c r="F27" s="73">
        <v>1.0429889999999999</v>
      </c>
      <c r="G27" s="83">
        <v>1.0732999999999999</v>
      </c>
      <c r="J27" s="77"/>
      <c r="K27" s="72" t="s">
        <v>4</v>
      </c>
      <c r="L27" s="73">
        <v>18.533837793434646</v>
      </c>
      <c r="M27" s="73">
        <v>1.1670232681229109</v>
      </c>
      <c r="N27" s="73">
        <v>2.1819899999999999</v>
      </c>
      <c r="O27" s="86">
        <v>0.1716</v>
      </c>
      <c r="P27" s="40"/>
    </row>
    <row r="28" spans="2:16" x14ac:dyDescent="0.25">
      <c r="B28" s="77"/>
      <c r="C28" s="55" t="s">
        <v>25</v>
      </c>
      <c r="D28" s="84">
        <f>AVERAGE(D24:D27)</f>
        <v>3.200001229673171</v>
      </c>
      <c r="E28" s="84">
        <f t="shared" ref="E28:G28" si="12">AVERAGE(E24:E27)</f>
        <v>9.7356798261957034E-2</v>
      </c>
      <c r="F28" s="84">
        <f t="shared" si="12"/>
        <v>1.3462196184210526</v>
      </c>
      <c r="G28" s="85">
        <f t="shared" si="12"/>
        <v>0.9328749999999999</v>
      </c>
      <c r="J28" s="77"/>
      <c r="K28" s="55" t="s">
        <v>25</v>
      </c>
      <c r="L28" s="84">
        <f>AVERAGE(L24:L27)</f>
        <v>15.443486917248414</v>
      </c>
      <c r="M28" s="84">
        <f t="shared" ref="M28:O28" si="13">AVERAGE(M24:M27)</f>
        <v>1.0671143116457582</v>
      </c>
      <c r="N28" s="84">
        <f t="shared" si="13"/>
        <v>1.5361631182795699</v>
      </c>
      <c r="O28" s="85">
        <f t="shared" si="13"/>
        <v>0.17122499999999999</v>
      </c>
      <c r="P28" s="40"/>
    </row>
    <row r="29" spans="2:16" x14ac:dyDescent="0.25">
      <c r="B29" s="77"/>
      <c r="C29" s="72" t="s">
        <v>39</v>
      </c>
      <c r="D29" s="73">
        <f>STDEV(D24:D27)</f>
        <v>2.4840005974428583</v>
      </c>
      <c r="E29" s="73">
        <f t="shared" ref="E29:G29" si="14">STDEV(E24:E27)</f>
        <v>1.4789762610894095E-2</v>
      </c>
      <c r="F29" s="73">
        <f t="shared" si="14"/>
        <v>0.80505168388899873</v>
      </c>
      <c r="G29" s="83">
        <f t="shared" si="14"/>
        <v>0.14633883911434245</v>
      </c>
      <c r="J29" s="77"/>
      <c r="K29" s="72" t="s">
        <v>39</v>
      </c>
      <c r="L29" s="73">
        <f>STDEV(L24:L27)</f>
        <v>6.1110376045124379</v>
      </c>
      <c r="M29" s="73">
        <f t="shared" ref="M29:O29" si="15">STDEV(M24:M27)</f>
        <v>1.0784140366163628</v>
      </c>
      <c r="N29" s="73">
        <f t="shared" si="15"/>
        <v>0.52747535261941281</v>
      </c>
      <c r="O29" s="83">
        <f t="shared" si="15"/>
        <v>3.3700778922749017E-2</v>
      </c>
      <c r="P29" s="40"/>
    </row>
    <row r="30" spans="2:16" x14ac:dyDescent="0.25">
      <c r="B30" s="77"/>
      <c r="C30" s="72" t="s">
        <v>34</v>
      </c>
      <c r="D30" s="73">
        <f>_xlfn.CONFIDENCE.T(0.05,D29,4)</f>
        <v>3.9525992618272752</v>
      </c>
      <c r="E30" s="73">
        <f t="shared" ref="E30:G30" si="16">_xlfn.CONFIDENCE.T(0.05,E29,4)</f>
        <v>2.3533812688531528E-2</v>
      </c>
      <c r="F30" s="73">
        <f t="shared" si="16"/>
        <v>1.2810168784774862</v>
      </c>
      <c r="G30" s="83">
        <f t="shared" si="16"/>
        <v>0.23285774892947314</v>
      </c>
      <c r="J30" s="77"/>
      <c r="K30" s="72" t="s">
        <v>34</v>
      </c>
      <c r="L30" s="73">
        <f>_xlfn.CONFIDENCE.T(0.05,L29,4)</f>
        <v>9.7240245229652089</v>
      </c>
      <c r="M30" s="73">
        <f t="shared" ref="M30:O30" si="17">_xlfn.CONFIDENCE.T(0.05,M29,4)</f>
        <v>1.7159973831979172</v>
      </c>
      <c r="N30" s="73">
        <f t="shared" si="17"/>
        <v>0.83933099353593599</v>
      </c>
      <c r="O30" s="83">
        <f t="shared" si="17"/>
        <v>5.3625459683942854E-2</v>
      </c>
      <c r="P30" s="40"/>
    </row>
    <row r="31" spans="2:16" x14ac:dyDescent="0.25">
      <c r="B31" s="42"/>
      <c r="C31" s="37"/>
      <c r="D31" s="38"/>
      <c r="E31" s="38"/>
      <c r="F31" s="38"/>
      <c r="G31" s="43"/>
      <c r="J31" s="42"/>
      <c r="K31" s="37"/>
      <c r="L31" s="38"/>
      <c r="M31" s="38"/>
      <c r="N31" s="38"/>
      <c r="O31" s="43"/>
      <c r="P31" s="40"/>
    </row>
    <row r="32" spans="2:16" x14ac:dyDescent="0.25">
      <c r="B32" s="88"/>
      <c r="C32" s="74" t="s">
        <v>16</v>
      </c>
      <c r="D32" s="75">
        <v>2.8541544922753874</v>
      </c>
      <c r="E32" s="75">
        <v>7.19803878521771E-2</v>
      </c>
      <c r="F32" s="75">
        <v>1.2677</v>
      </c>
      <c r="G32" s="87">
        <v>0.94830000000000003</v>
      </c>
      <c r="J32" s="63" t="s">
        <v>20</v>
      </c>
      <c r="K32" s="74" t="s">
        <v>16</v>
      </c>
      <c r="L32" s="75">
        <v>29.432343732640042</v>
      </c>
      <c r="M32" s="75">
        <v>2.6765237872529797</v>
      </c>
      <c r="N32" s="75">
        <v>2.7341456310679613</v>
      </c>
      <c r="O32" s="87">
        <v>0.14990000000000001</v>
      </c>
      <c r="P32" s="40"/>
    </row>
    <row r="33" spans="2:16" x14ac:dyDescent="0.25">
      <c r="B33" s="63" t="s">
        <v>20</v>
      </c>
      <c r="C33" s="74" t="s">
        <v>17</v>
      </c>
      <c r="D33" s="75">
        <v>2.8864904854781637</v>
      </c>
      <c r="E33" s="75">
        <v>0.14978922036818546</v>
      </c>
      <c r="F33" s="75">
        <v>0.93589999999999995</v>
      </c>
      <c r="G33" s="87">
        <v>0.58489999999999998</v>
      </c>
      <c r="J33" s="63" t="s">
        <v>40</v>
      </c>
      <c r="K33" s="74" t="s">
        <v>17</v>
      </c>
      <c r="L33" s="75">
        <v>28.774394754203236</v>
      </c>
      <c r="M33" s="75">
        <v>0.47652331554033656</v>
      </c>
      <c r="N33" s="75">
        <v>3.6520277777777772</v>
      </c>
      <c r="O33" s="87">
        <v>0.21659999999999999</v>
      </c>
      <c r="P33" s="40"/>
    </row>
    <row r="34" spans="2:16" x14ac:dyDescent="0.25">
      <c r="B34" s="63" t="s">
        <v>38</v>
      </c>
      <c r="C34" s="74" t="s">
        <v>7</v>
      </c>
      <c r="D34" s="75">
        <v>6.3932259815073786</v>
      </c>
      <c r="E34" s="75">
        <v>0.1149126663735561</v>
      </c>
      <c r="F34" s="75">
        <v>2.116638085742772</v>
      </c>
      <c r="G34" s="87">
        <v>0.73670000000000002</v>
      </c>
      <c r="J34" s="63" t="s">
        <v>53</v>
      </c>
      <c r="K34" s="74" t="s">
        <v>7</v>
      </c>
      <c r="L34" s="75">
        <v>25.080897154681843</v>
      </c>
      <c r="M34" s="75">
        <v>0.80057560137457029</v>
      </c>
      <c r="N34" s="75">
        <v>3.679934065934066</v>
      </c>
      <c r="O34" s="87">
        <v>0.20166000000000001</v>
      </c>
      <c r="P34" s="40"/>
    </row>
    <row r="35" spans="2:16" x14ac:dyDescent="0.25">
      <c r="B35" s="63" t="s">
        <v>53</v>
      </c>
      <c r="C35" s="74" t="s">
        <v>8</v>
      </c>
      <c r="D35" s="75">
        <v>4.7971836036632478</v>
      </c>
      <c r="E35" s="75">
        <v>0.27122259008684801</v>
      </c>
      <c r="F35" s="75">
        <v>1.3734999999999999</v>
      </c>
      <c r="G35" s="87">
        <v>0.53</v>
      </c>
      <c r="J35" s="88"/>
      <c r="K35" s="74" t="s">
        <v>8</v>
      </c>
      <c r="L35" s="75">
        <v>34.708388096249472</v>
      </c>
      <c r="M35" s="75">
        <v>3.2456035410934319</v>
      </c>
      <c r="N35" s="74">
        <v>3.0718999999999999</v>
      </c>
      <c r="O35" s="87">
        <v>0.14499999999999999</v>
      </c>
      <c r="P35" s="40"/>
    </row>
    <row r="36" spans="2:16" x14ac:dyDescent="0.25">
      <c r="B36" s="88"/>
      <c r="C36" s="58" t="s">
        <v>25</v>
      </c>
      <c r="D36" s="89">
        <f>AVERAGE(D32:D35)</f>
        <v>4.2327636407310436</v>
      </c>
      <c r="E36" s="89">
        <f t="shared" ref="E36:G36" si="18">AVERAGE(E32:E35)</f>
        <v>0.15197621617019166</v>
      </c>
      <c r="F36" s="89">
        <f t="shared" si="18"/>
        <v>1.4234345214356929</v>
      </c>
      <c r="G36" s="90">
        <f t="shared" si="18"/>
        <v>0.69997500000000001</v>
      </c>
      <c r="J36" s="88"/>
      <c r="K36" s="58" t="s">
        <v>25</v>
      </c>
      <c r="L36" s="89">
        <f>AVERAGE(L32:L35)</f>
        <v>29.499005934443652</v>
      </c>
      <c r="M36" s="89">
        <f t="shared" ref="M36:O36" si="19">AVERAGE(M32:M35)</f>
        <v>1.7998065613153296</v>
      </c>
      <c r="N36" s="89">
        <f t="shared" si="19"/>
        <v>3.2845018686949512</v>
      </c>
      <c r="O36" s="90">
        <f t="shared" si="19"/>
        <v>0.17829</v>
      </c>
      <c r="P36" s="40"/>
    </row>
    <row r="37" spans="2:16" x14ac:dyDescent="0.25">
      <c r="B37" s="88"/>
      <c r="C37" s="74" t="s">
        <v>39</v>
      </c>
      <c r="D37" s="75">
        <f>STDEV(D32:D35)</f>
        <v>1.7028585783156263</v>
      </c>
      <c r="E37" s="75">
        <f t="shared" ref="E37:G37" si="20">STDEV(E32:E35)</f>
        <v>8.5630056862299561E-2</v>
      </c>
      <c r="F37" s="75">
        <f t="shared" si="20"/>
        <v>0.49831977308999215</v>
      </c>
      <c r="G37" s="87">
        <f t="shared" si="20"/>
        <v>0.18721448261285767</v>
      </c>
      <c r="J37" s="88"/>
      <c r="K37" s="74" t="s">
        <v>39</v>
      </c>
      <c r="L37" s="75">
        <f>STDEV(L32:L35)</f>
        <v>3.9659741514213409</v>
      </c>
      <c r="M37" s="75">
        <f t="shared" ref="M37:O37" si="21">STDEV(M32:M35)</f>
        <v>1.3672969758912683</v>
      </c>
      <c r="N37" s="75">
        <f t="shared" si="21"/>
        <v>0.46171183629620044</v>
      </c>
      <c r="O37" s="87">
        <f t="shared" si="21"/>
        <v>3.6184845815156692E-2</v>
      </c>
      <c r="P37" s="40"/>
    </row>
    <row r="38" spans="2:16" ht="15.75" thickBot="1" x14ac:dyDescent="0.3">
      <c r="B38" s="91"/>
      <c r="C38" s="92" t="s">
        <v>34</v>
      </c>
      <c r="D38" s="93">
        <f>_xlfn.CONFIDENCE.T(0.05,D37,4)</f>
        <v>2.7096279954906173</v>
      </c>
      <c r="E38" s="93">
        <f t="shared" ref="E38:G38" si="22">_xlfn.CONFIDENCE.T(0.05,E37,4)</f>
        <v>0.13625652904132957</v>
      </c>
      <c r="F38" s="93">
        <f t="shared" si="22"/>
        <v>0.79293796036003095</v>
      </c>
      <c r="G38" s="94">
        <f t="shared" si="22"/>
        <v>0.29790001924344506</v>
      </c>
      <c r="J38" s="91"/>
      <c r="K38" s="92" t="s">
        <v>34</v>
      </c>
      <c r="L38" s="93">
        <f>_xlfn.CONFIDENCE.T(0.05,L37,4)</f>
        <v>6.3107498925207697</v>
      </c>
      <c r="M38" s="93">
        <f t="shared" ref="M38:O38" si="23">_xlfn.CONFIDENCE.T(0.05,M37,4)</f>
        <v>2.1756746045753776</v>
      </c>
      <c r="N38" s="93">
        <f t="shared" si="23"/>
        <v>0.73468656376329988</v>
      </c>
      <c r="O38" s="94">
        <f t="shared" si="23"/>
        <v>5.7578164435853049E-2</v>
      </c>
      <c r="P38" s="40"/>
    </row>
    <row r="39" spans="2:16" x14ac:dyDescent="0.25">
      <c r="P39" s="40"/>
    </row>
  </sheetData>
  <mergeCells count="4">
    <mergeCell ref="B5:G5"/>
    <mergeCell ref="J5:O5"/>
    <mergeCell ref="B3:O3"/>
    <mergeCell ref="B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I26" sqref="I26"/>
    </sheetView>
  </sheetViews>
  <sheetFormatPr defaultRowHeight="15" x14ac:dyDescent="0.25"/>
  <cols>
    <col min="2" max="2" width="10.5703125" bestFit="1" customWidth="1"/>
    <col min="3" max="3" width="13.85546875" bestFit="1" customWidth="1"/>
    <col min="5" max="5" width="20.85546875" customWidth="1"/>
  </cols>
  <sheetData>
    <row r="1" spans="2:5" x14ac:dyDescent="0.25">
      <c r="B1" s="130" t="s">
        <v>74</v>
      </c>
      <c r="C1" s="130"/>
      <c r="D1" s="130"/>
      <c r="E1" s="130"/>
    </row>
    <row r="2" spans="2:5" x14ac:dyDescent="0.25">
      <c r="B2" s="138" t="s">
        <v>68</v>
      </c>
      <c r="C2" s="138"/>
      <c r="D2" s="138"/>
      <c r="E2" s="138"/>
    </row>
    <row r="3" spans="2:5" x14ac:dyDescent="0.25">
      <c r="B3" s="138"/>
      <c r="C3" s="138"/>
      <c r="D3" s="138"/>
      <c r="E3" s="138"/>
    </row>
    <row r="4" spans="2:5" ht="15.75" thickBot="1" x14ac:dyDescent="0.3"/>
    <row r="5" spans="2:5" x14ac:dyDescent="0.25">
      <c r="B5" s="100" t="s">
        <v>66</v>
      </c>
      <c r="C5" s="101"/>
      <c r="D5" s="147" t="s">
        <v>69</v>
      </c>
      <c r="E5" s="148"/>
    </row>
    <row r="6" spans="2:5" x14ac:dyDescent="0.25">
      <c r="B6" s="102" t="s">
        <v>59</v>
      </c>
      <c r="C6" s="103"/>
      <c r="D6" s="149"/>
      <c r="E6" s="150"/>
    </row>
    <row r="7" spans="2:5" x14ac:dyDescent="0.25">
      <c r="B7" s="102" t="s">
        <v>61</v>
      </c>
      <c r="C7" s="103"/>
      <c r="D7" s="103"/>
      <c r="E7" s="104"/>
    </row>
    <row r="8" spans="2:5" x14ac:dyDescent="0.25">
      <c r="B8" s="102"/>
      <c r="C8" s="103"/>
      <c r="D8" s="103" t="s">
        <v>38</v>
      </c>
      <c r="E8" s="104" t="s">
        <v>58</v>
      </c>
    </row>
    <row r="9" spans="2:5" x14ac:dyDescent="0.25">
      <c r="B9" s="46"/>
      <c r="C9" s="32"/>
      <c r="D9" s="17"/>
      <c r="E9" s="18"/>
    </row>
    <row r="10" spans="2:5" x14ac:dyDescent="0.25">
      <c r="B10" s="45" t="s">
        <v>24</v>
      </c>
      <c r="C10" s="105" t="s">
        <v>1</v>
      </c>
      <c r="D10" s="73">
        <v>5.7613099999999999</v>
      </c>
      <c r="E10" s="86">
        <v>2.3351199999999999</v>
      </c>
    </row>
    <row r="11" spans="2:5" x14ac:dyDescent="0.25">
      <c r="B11" s="46"/>
      <c r="C11" s="105" t="s">
        <v>2</v>
      </c>
      <c r="D11" s="73">
        <v>3.1787200000000002</v>
      </c>
      <c r="E11" s="86">
        <v>1.01081</v>
      </c>
    </row>
    <row r="12" spans="2:5" x14ac:dyDescent="0.25">
      <c r="B12" s="46"/>
      <c r="C12" s="105" t="s">
        <v>3</v>
      </c>
      <c r="D12" s="73">
        <v>3.0999500000000002</v>
      </c>
      <c r="E12" s="86">
        <v>2.1889799999999999</v>
      </c>
    </row>
    <row r="13" spans="2:5" x14ac:dyDescent="0.25">
      <c r="B13" s="46"/>
      <c r="C13" s="105" t="s">
        <v>41</v>
      </c>
      <c r="D13" s="73">
        <v>1.44</v>
      </c>
      <c r="E13" s="86">
        <v>2.34</v>
      </c>
    </row>
    <row r="14" spans="2:5" x14ac:dyDescent="0.25">
      <c r="B14" s="46"/>
      <c r="C14" s="106" t="s">
        <v>25</v>
      </c>
      <c r="D14" s="73">
        <f>AVERAGE(D10:D13)</f>
        <v>3.3699949999999999</v>
      </c>
      <c r="E14" s="86">
        <f>AVERAGE(E10:E13)</f>
        <v>1.9687275</v>
      </c>
    </row>
    <row r="15" spans="2:5" x14ac:dyDescent="0.25">
      <c r="B15" s="46"/>
      <c r="C15" s="105" t="s">
        <v>39</v>
      </c>
      <c r="D15" s="73">
        <f>STDEV(D10:D13)</f>
        <v>1.7844493601575444</v>
      </c>
      <c r="E15" s="86">
        <f>STDEV(E10:E13)</f>
        <v>0.64244424761349206</v>
      </c>
    </row>
    <row r="16" spans="2:5" x14ac:dyDescent="0.25">
      <c r="B16" s="46"/>
      <c r="C16" s="105" t="s">
        <v>34</v>
      </c>
      <c r="D16" s="73">
        <f>_xlfn.CONFIDENCE.T(0.05,D15,4)</f>
        <v>2.839457136599628</v>
      </c>
      <c r="E16" s="86">
        <f>_xlfn.CONFIDENCE.T(0.05,E15,4)</f>
        <v>1.022272161084165</v>
      </c>
    </row>
    <row r="17" spans="2:5" x14ac:dyDescent="0.25">
      <c r="B17" s="46"/>
      <c r="C17" s="32"/>
      <c r="D17" s="17"/>
      <c r="E17" s="18"/>
    </row>
    <row r="18" spans="2:5" x14ac:dyDescent="0.25">
      <c r="B18" s="44" t="s">
        <v>20</v>
      </c>
      <c r="D18" s="48" t="s">
        <v>38</v>
      </c>
      <c r="E18" s="49" t="s">
        <v>58</v>
      </c>
    </row>
    <row r="19" spans="2:5" x14ac:dyDescent="0.25">
      <c r="B19" s="46"/>
      <c r="C19" s="32"/>
      <c r="D19" s="17"/>
      <c r="E19" s="18"/>
    </row>
    <row r="20" spans="2:5" x14ac:dyDescent="0.25">
      <c r="B20" s="46"/>
      <c r="C20" s="107" t="s">
        <v>16</v>
      </c>
      <c r="D20" s="75">
        <v>3.1689400000000001</v>
      </c>
      <c r="E20" s="108">
        <v>2.3288099999999998</v>
      </c>
    </row>
    <row r="21" spans="2:5" x14ac:dyDescent="0.25">
      <c r="B21" s="46"/>
      <c r="C21" s="107" t="s">
        <v>17</v>
      </c>
      <c r="D21" s="75">
        <v>2.8811599999999999</v>
      </c>
      <c r="E21" s="108">
        <v>2.1393</v>
      </c>
    </row>
    <row r="22" spans="2:5" x14ac:dyDescent="0.25">
      <c r="B22" s="46"/>
      <c r="C22" s="107" t="s">
        <v>7</v>
      </c>
      <c r="D22" s="75">
        <v>2.5864400000000001</v>
      </c>
      <c r="E22" s="108">
        <v>1.64602</v>
      </c>
    </row>
    <row r="23" spans="2:5" x14ac:dyDescent="0.25">
      <c r="B23" s="46"/>
      <c r="C23" s="107" t="s">
        <v>8</v>
      </c>
      <c r="D23" s="75">
        <v>4.0970000000000004</v>
      </c>
      <c r="E23" s="108">
        <v>2.4460000000000002</v>
      </c>
    </row>
    <row r="24" spans="2:5" x14ac:dyDescent="0.25">
      <c r="B24" s="46"/>
      <c r="C24" s="109" t="s">
        <v>25</v>
      </c>
      <c r="D24" s="75">
        <f>AVERAGE(D20:D23)</f>
        <v>3.1833850000000004</v>
      </c>
      <c r="E24" s="108">
        <f>AVERAGE(E20:E23)</f>
        <v>2.1400324999999998</v>
      </c>
    </row>
    <row r="25" spans="2:5" x14ac:dyDescent="0.25">
      <c r="B25" s="46"/>
      <c r="C25" s="110" t="s">
        <v>39</v>
      </c>
      <c r="D25" s="75">
        <f>STDEV(D20:D23)</f>
        <v>0.65385633230855722</v>
      </c>
      <c r="E25" s="108">
        <f>STDEV(E20:E23)</f>
        <v>0.35275201028248637</v>
      </c>
    </row>
    <row r="26" spans="2:5" ht="15.75" thickBot="1" x14ac:dyDescent="0.3">
      <c r="B26" s="47"/>
      <c r="C26" s="111" t="s">
        <v>34</v>
      </c>
      <c r="D26" s="93">
        <f>_xlfn.CONFIDENCE.T(0.05,D25,4)</f>
        <v>1.0404313344708624</v>
      </c>
      <c r="E26" s="112">
        <f>_xlfn.CONFIDENCE.T(0.05,E25,4)</f>
        <v>0.56130716590244989</v>
      </c>
    </row>
  </sheetData>
  <mergeCells count="3">
    <mergeCell ref="D5:E6"/>
    <mergeCell ref="B2:E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Valve Details- PhaseI</vt:lpstr>
      <vt:lpstr>Competency testing</vt:lpstr>
      <vt:lpstr>Hydrodynamic</vt:lpstr>
      <vt:lpstr>Dilation </vt:lpstr>
      <vt:lpstr>Tensile(wall &amp; Leaflet)</vt:lpstr>
      <vt:lpstr>Suture-pull out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2017-10-20T13:10:41Z</dcterms:modified>
</cp:coreProperties>
</file>