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Research\Active research grants\Regener8 HV\EI Manuscript Human Heart Valves\Data files supplementary for manuscript\"/>
    </mc:Choice>
  </mc:AlternateContent>
  <bookViews>
    <workbookView xWindow="0" yWindow="0" windowWidth="28800" windowHeight="12432" activeTab="2"/>
  </bookViews>
  <sheets>
    <sheet name="Extract assay 3T3`s Raw data" sheetId="1" r:id="rId1"/>
    <sheet name="ANOVA for 3T3`s" sheetId="2" r:id="rId2"/>
    <sheet name="Figure for 3T3`s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39" i="1" l="1"/>
  <c r="N39" i="1"/>
  <c r="D39" i="1"/>
  <c r="S38" i="1"/>
  <c r="N38" i="1"/>
  <c r="I38" i="1"/>
  <c r="D38" i="1"/>
  <c r="S37" i="1"/>
  <c r="N37" i="1"/>
  <c r="I37" i="1"/>
  <c r="D37" i="1"/>
  <c r="S36" i="1"/>
  <c r="N36" i="1"/>
  <c r="I36" i="1"/>
  <c r="D36" i="1"/>
  <c r="S35" i="1"/>
  <c r="N35" i="1"/>
  <c r="I35" i="1"/>
  <c r="D35" i="1"/>
  <c r="S34" i="1"/>
  <c r="N34" i="1"/>
  <c r="I34" i="1"/>
  <c r="D34" i="1"/>
  <c r="S33" i="1"/>
  <c r="N33" i="1"/>
  <c r="I33" i="1"/>
  <c r="D33" i="1"/>
  <c r="S32" i="1"/>
  <c r="N32" i="1"/>
  <c r="I32" i="1"/>
  <c r="D32" i="1"/>
  <c r="H38" i="2"/>
  <c r="H39" i="2" s="1"/>
  <c r="H43" i="2" s="1"/>
</calcChain>
</file>

<file path=xl/sharedStrings.xml><?xml version="1.0" encoding="utf-8"?>
<sst xmlns="http://schemas.openxmlformats.org/spreadsheetml/2006/main" count="329" uniqueCount="101">
  <si>
    <t xml:space="preserve">    </t>
  </si>
  <si>
    <t>REPEAT</t>
  </si>
  <si>
    <t xml:space="preserve">  A </t>
  </si>
  <si>
    <t>SAMPLE</t>
  </si>
  <si>
    <t>DMSO</t>
  </si>
  <si>
    <t>MEDIA+CELL</t>
  </si>
  <si>
    <t xml:space="preserve">  B </t>
  </si>
  <si>
    <t>P20</t>
  </si>
  <si>
    <t>P22</t>
  </si>
  <si>
    <t>P32</t>
  </si>
  <si>
    <t>P21</t>
  </si>
  <si>
    <t xml:space="preserve">  C </t>
  </si>
  <si>
    <t xml:space="preserve">  D </t>
  </si>
  <si>
    <t xml:space="preserve">  E </t>
  </si>
  <si>
    <t>A20</t>
  </si>
  <si>
    <t>A33</t>
  </si>
  <si>
    <t>A22</t>
  </si>
  <si>
    <t>A21</t>
  </si>
  <si>
    <t xml:space="preserve">  F </t>
  </si>
  <si>
    <t xml:space="preserve">  G </t>
  </si>
  <si>
    <t xml:space="preserve">  H </t>
  </si>
  <si>
    <t>MEDIA</t>
  </si>
  <si>
    <t xml:space="preserve">well </t>
  </si>
  <si>
    <t>Row</t>
  </si>
  <si>
    <t xml:space="preserve">Key </t>
  </si>
  <si>
    <t xml:space="preserve">DMSO </t>
  </si>
  <si>
    <t>40% DMSO in Culture Medium [positive control for toxicity]</t>
  </si>
  <si>
    <t xml:space="preserve">Culture Medium + Cells [negative control for toxicity] </t>
  </si>
  <si>
    <t>HA020</t>
  </si>
  <si>
    <t>HA021</t>
  </si>
  <si>
    <t>HA022</t>
  </si>
  <si>
    <t>HA033</t>
  </si>
  <si>
    <t>HP020</t>
  </si>
  <si>
    <t>HP021</t>
  </si>
  <si>
    <t>HP022</t>
  </si>
  <si>
    <t>HP032</t>
  </si>
  <si>
    <t xml:space="preserve">Aortic wall extract </t>
  </si>
  <si>
    <t xml:space="preserve">Pulmonary wall extract </t>
  </si>
  <si>
    <t xml:space="preserve">Media </t>
  </si>
  <si>
    <t xml:space="preserve">Blank; medium only; no cells </t>
  </si>
  <si>
    <t>x3</t>
  </si>
  <si>
    <t xml:space="preserve">Three samples of the tissue were used </t>
  </si>
  <si>
    <t xml:space="preserve">to prepare 3 different extracts </t>
  </si>
  <si>
    <t xml:space="preserve">Each sample was measured 3 times [repeats] </t>
  </si>
  <si>
    <t>MEAN</t>
  </si>
  <si>
    <t xml:space="preserve">Luminescent Counts per second (CPS) from plate reader  </t>
  </si>
  <si>
    <t>PC</t>
  </si>
  <si>
    <t>NC</t>
  </si>
  <si>
    <t xml:space="preserve">Calculation of the mean of the 3 repeat CPS for each sample </t>
  </si>
  <si>
    <t xml:space="preserve">Subtraction of blank [background] and calculation of the mean +/- 95% CL of the three samples for each Valve Extract  </t>
  </si>
  <si>
    <t xml:space="preserve">Analysis of variance </t>
  </si>
  <si>
    <t>Anova: Single Factor</t>
  </si>
  <si>
    <t>SUMMARY</t>
  </si>
  <si>
    <t>Groups</t>
  </si>
  <si>
    <t>Count</t>
  </si>
  <si>
    <t>Sum</t>
  </si>
  <si>
    <t>Average</t>
  </si>
  <si>
    <t>Variance</t>
  </si>
  <si>
    <t>ANOVA</t>
  </si>
  <si>
    <t>Source of Variation</t>
  </si>
  <si>
    <t>SS</t>
  </si>
  <si>
    <t>df</t>
  </si>
  <si>
    <t>MS</t>
  </si>
  <si>
    <t>F</t>
  </si>
  <si>
    <t>P-value</t>
  </si>
  <si>
    <t>F crit</t>
  </si>
  <si>
    <t>Between Groups</t>
  </si>
  <si>
    <t>Within Groups</t>
  </si>
  <si>
    <t>Total</t>
  </si>
  <si>
    <t>A 1</t>
  </si>
  <si>
    <t>A 2</t>
  </si>
  <si>
    <t>A 3</t>
  </si>
  <si>
    <t>A 4</t>
  </si>
  <si>
    <t>P 1</t>
  </si>
  <si>
    <t>P 2</t>
  </si>
  <si>
    <t>P 3</t>
  </si>
  <si>
    <t>P 4</t>
  </si>
  <si>
    <t>MS within</t>
  </si>
  <si>
    <t>n=REPEAT</t>
  </si>
  <si>
    <t>MS within/n</t>
  </si>
  <si>
    <t>SE</t>
  </si>
  <si>
    <t>k</t>
  </si>
  <si>
    <t>a=GROUP</t>
  </si>
  <si>
    <t>v</t>
  </si>
  <si>
    <t>DF Within Groups</t>
  </si>
  <si>
    <t>Q</t>
  </si>
  <si>
    <t>MSD</t>
  </si>
  <si>
    <t>5.008X696651.951304767</t>
  </si>
  <si>
    <r>
      <t>MSD = Q a</t>
    </r>
    <r>
      <rPr>
        <vertAlign val="subscript"/>
        <sz val="11"/>
        <color theme="1"/>
        <rFont val="Calibri"/>
        <family val="2"/>
        <scheme val="minor"/>
      </rPr>
      <t>k,v</t>
    </r>
    <r>
      <rPr>
        <sz val="11"/>
        <color theme="1"/>
        <rFont val="Calibri"/>
        <family val="2"/>
        <scheme val="minor"/>
      </rPr>
      <t xml:space="preserve"> X SE </t>
    </r>
  </si>
  <si>
    <t>SE = Square Root MS wthin/n</t>
  </si>
  <si>
    <t xml:space="preserve">Negative control -MSD </t>
  </si>
  <si>
    <t>P&lt;0.05</t>
  </si>
  <si>
    <t>NS</t>
  </si>
  <si>
    <t xml:space="preserve">96-Well plate layout for ATP assay after 48h incubation of extracts of tissues with 3T3 cells </t>
  </si>
  <si>
    <t xml:space="preserve">  Plate Sequence Number: 937     Acquired: 4/26/12  4:58:45 PM   Plate Temperature:19.2C (66.6F)  </t>
  </si>
  <si>
    <t xml:space="preserve">Without Background </t>
  </si>
  <si>
    <t>Blank = 36516</t>
  </si>
  <si>
    <t xml:space="preserve">Mean (3) </t>
  </si>
  <si>
    <t>SD</t>
  </si>
  <si>
    <t xml:space="preserve">95% CL </t>
  </si>
  <si>
    <r>
      <t xml:space="preserve">Mean CPS </t>
    </r>
    <r>
      <rPr>
        <vertAlign val="superscript"/>
        <sz val="11"/>
        <color theme="1"/>
        <rFont val="Calibri"/>
        <family val="2"/>
        <scheme val="minor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</si>
</sst>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2"/>
      </right>
      <top/>
      <bottom/>
      <diagonal/>
    </border>
    <border>
      <left/>
      <right/>
      <top/>
      <bottom style="thin">
        <color theme="2"/>
      </bottom>
      <diagonal/>
    </border>
    <border>
      <left/>
      <right style="thin">
        <color theme="2"/>
      </right>
      <top/>
      <bottom/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  <xf numFmtId="0" fontId="3" fillId="0" borderId="0" xfId="0" applyFont="1"/>
    <xf numFmtId="0" fontId="0" fillId="0" borderId="1" xfId="0" applyBorder="1"/>
    <xf numFmtId="0" fontId="0" fillId="3" borderId="1" xfId="0" applyFill="1" applyBorder="1"/>
    <xf numFmtId="0" fontId="0" fillId="3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0" xfId="0" applyFont="1"/>
    <xf numFmtId="0" fontId="0" fillId="0" borderId="0" xfId="0" applyFill="1" applyBorder="1" applyAlignment="1">
      <alignment horizontal="center"/>
    </xf>
    <xf numFmtId="0" fontId="0" fillId="0" borderId="2" xfId="0" applyBorder="1"/>
    <xf numFmtId="0" fontId="0" fillId="0" borderId="4" xfId="0" applyBorder="1"/>
    <xf numFmtId="0" fontId="4" fillId="0" borderId="0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0" fillId="4" borderId="0" xfId="0" applyFill="1"/>
    <xf numFmtId="0" fontId="0" fillId="0" borderId="0" xfId="0" applyFill="1"/>
    <xf numFmtId="0" fontId="1" fillId="0" borderId="0" xfId="0" applyFont="1"/>
    <xf numFmtId="0" fontId="3" fillId="3" borderId="0" xfId="0" applyFont="1" applyFill="1"/>
    <xf numFmtId="0" fontId="0" fillId="3" borderId="5" xfId="0" applyFill="1" applyBorder="1"/>
    <xf numFmtId="0" fontId="0" fillId="0" borderId="5" xfId="0" applyBorder="1"/>
    <xf numFmtId="0" fontId="0" fillId="0" borderId="5" xfId="0" applyBorder="1" applyAlignment="1">
      <alignment horizontal="center"/>
    </xf>
    <xf numFmtId="0" fontId="0" fillId="0" borderId="0" xfId="0" applyFill="1" applyBorder="1" applyAlignment="1"/>
    <xf numFmtId="0" fontId="0" fillId="0" borderId="6" xfId="0" applyFill="1" applyBorder="1" applyAlignment="1"/>
    <xf numFmtId="0" fontId="5" fillId="0" borderId="7" xfId="0" applyFont="1" applyFill="1" applyBorder="1" applyAlignment="1">
      <alignment horizontal="center"/>
    </xf>
    <xf numFmtId="0" fontId="0" fillId="0" borderId="0" xfId="0" applyFont="1" applyFill="1" applyBorder="1" applyAlignment="1"/>
    <xf numFmtId="0" fontId="0" fillId="0" borderId="0" xfId="0" applyFont="1" applyFill="1"/>
    <xf numFmtId="0" fontId="5" fillId="0" borderId="0" xfId="0" applyFont="1" applyFill="1" applyBorder="1" applyAlignment="1">
      <alignment horizontal="center"/>
    </xf>
    <xf numFmtId="0" fontId="4" fillId="0" borderId="0" xfId="0" applyFont="1"/>
    <xf numFmtId="11" fontId="0" fillId="0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GB">
                <a:latin typeface="Arial" panose="020B0604020202020204" pitchFamily="34" charset="0"/>
                <a:cs typeface="Arial" panose="020B0604020202020204" pitchFamily="34" charset="0"/>
              </a:rPr>
              <a:t>(b) </a:t>
            </a:r>
          </a:p>
        </c:rich>
      </c:tx>
      <c:layout>
        <c:manualLayout>
          <c:xMode val="edge"/>
          <c:yMode val="edge"/>
          <c:x val="1.2229002624671952E-2"/>
          <c:y val="1.388888888888888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solidFill>
                <a:schemeClr val="tx1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  <a:effectLst/>
            </c:spPr>
          </c:dPt>
          <c:errBars>
            <c:errBarType val="both"/>
            <c:errValType val="cust"/>
            <c:noEndCap val="0"/>
            <c:plus>
              <c:numLit>
                <c:formatCode>General</c:formatCode>
                <c:ptCount val="1"/>
                <c:pt idx="0">
                  <c:v>1390000</c:v>
                </c:pt>
              </c:numLit>
            </c:plus>
            <c:minus>
              <c:numLit>
                <c:formatCode>General</c:formatCode>
                <c:ptCount val="1"/>
                <c:pt idx="0">
                  <c:v>1390000</c:v>
                </c:pt>
              </c:numLit>
            </c:minus>
            <c:spPr>
              <a:noFill/>
              <a:ln w="19050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'Figure for 3T3`s'!$C$4:$L$4</c:f>
              <c:strCache>
                <c:ptCount val="10"/>
                <c:pt idx="0">
                  <c:v>NC</c:v>
                </c:pt>
                <c:pt idx="1">
                  <c:v>PC</c:v>
                </c:pt>
                <c:pt idx="2">
                  <c:v>A 1</c:v>
                </c:pt>
                <c:pt idx="3">
                  <c:v>A 2</c:v>
                </c:pt>
                <c:pt idx="4">
                  <c:v>A 3</c:v>
                </c:pt>
                <c:pt idx="5">
                  <c:v>A 4</c:v>
                </c:pt>
                <c:pt idx="6">
                  <c:v>P 1</c:v>
                </c:pt>
                <c:pt idx="7">
                  <c:v>P 2</c:v>
                </c:pt>
                <c:pt idx="8">
                  <c:v>P 3</c:v>
                </c:pt>
                <c:pt idx="9">
                  <c:v>P 4</c:v>
                </c:pt>
              </c:strCache>
            </c:strRef>
          </c:cat>
          <c:val>
            <c:numRef>
              <c:f>'Figure for 3T3`s'!$C$5:$L$5</c:f>
              <c:numCache>
                <c:formatCode>General</c:formatCode>
                <c:ptCount val="10"/>
                <c:pt idx="0">
                  <c:v>4570309</c:v>
                </c:pt>
              </c:numCache>
            </c:numRef>
          </c:val>
        </c:ser>
        <c:ser>
          <c:idx val="1"/>
          <c:order val="1"/>
          <c:spPr>
            <a:solidFill>
              <a:schemeClr val="bg1"/>
            </a:solidFill>
            <a:ln>
              <a:solidFill>
                <a:schemeClr val="tx1"/>
              </a:solidFill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Lit>
                <c:formatCode>General</c:formatCode>
                <c:ptCount val="1"/>
                <c:pt idx="0">
                  <c:v>12000</c:v>
                </c:pt>
              </c:numLit>
            </c:plus>
            <c:minus>
              <c:numLit>
                <c:formatCode>General</c:formatCode>
                <c:ptCount val="1"/>
                <c:pt idx="0">
                  <c:v>3363</c:v>
                </c:pt>
              </c:numLit>
            </c:minus>
            <c:spPr>
              <a:noFill/>
              <a:ln w="19050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'Figure for 3T3`s'!$C$4:$L$4</c:f>
              <c:strCache>
                <c:ptCount val="10"/>
                <c:pt idx="0">
                  <c:v>NC</c:v>
                </c:pt>
                <c:pt idx="1">
                  <c:v>PC</c:v>
                </c:pt>
                <c:pt idx="2">
                  <c:v>A 1</c:v>
                </c:pt>
                <c:pt idx="3">
                  <c:v>A 2</c:v>
                </c:pt>
                <c:pt idx="4">
                  <c:v>A 3</c:v>
                </c:pt>
                <c:pt idx="5">
                  <c:v>A 4</c:v>
                </c:pt>
                <c:pt idx="6">
                  <c:v>P 1</c:v>
                </c:pt>
                <c:pt idx="7">
                  <c:v>P 2</c:v>
                </c:pt>
                <c:pt idx="8">
                  <c:v>P 3</c:v>
                </c:pt>
                <c:pt idx="9">
                  <c:v>P 4</c:v>
                </c:pt>
              </c:strCache>
            </c:strRef>
          </c:cat>
          <c:val>
            <c:numRef>
              <c:f>'Figure for 3T3`s'!$C$6:$L$6</c:f>
              <c:numCache>
                <c:formatCode>General</c:formatCode>
                <c:ptCount val="10"/>
                <c:pt idx="1">
                  <c:v>3363.1</c:v>
                </c:pt>
              </c:numCache>
            </c:numRef>
          </c:val>
        </c:ser>
        <c:ser>
          <c:idx val="2"/>
          <c:order val="2"/>
          <c:spPr>
            <a:solidFill>
              <a:schemeClr val="bg1">
                <a:lumMod val="850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Lit>
                <c:formatCode>General</c:formatCode>
                <c:ptCount val="1"/>
                <c:pt idx="0">
                  <c:v>1380000</c:v>
                </c:pt>
              </c:numLit>
            </c:plus>
            <c:minus>
              <c:numLit>
                <c:formatCode>General</c:formatCode>
                <c:ptCount val="1"/>
                <c:pt idx="0">
                  <c:v>1380000</c:v>
                </c:pt>
              </c:numLit>
            </c:minus>
            <c:spPr>
              <a:noFill/>
              <a:ln w="19050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'Figure for 3T3`s'!$C$4:$L$4</c:f>
              <c:strCache>
                <c:ptCount val="10"/>
                <c:pt idx="0">
                  <c:v>NC</c:v>
                </c:pt>
                <c:pt idx="1">
                  <c:v>PC</c:v>
                </c:pt>
                <c:pt idx="2">
                  <c:v>A 1</c:v>
                </c:pt>
                <c:pt idx="3">
                  <c:v>A 2</c:v>
                </c:pt>
                <c:pt idx="4">
                  <c:v>A 3</c:v>
                </c:pt>
                <c:pt idx="5">
                  <c:v>A 4</c:v>
                </c:pt>
                <c:pt idx="6">
                  <c:v>P 1</c:v>
                </c:pt>
                <c:pt idx="7">
                  <c:v>P 2</c:v>
                </c:pt>
                <c:pt idx="8">
                  <c:v>P 3</c:v>
                </c:pt>
                <c:pt idx="9">
                  <c:v>P 4</c:v>
                </c:pt>
              </c:strCache>
            </c:strRef>
          </c:cat>
          <c:val>
            <c:numRef>
              <c:f>'Figure for 3T3`s'!$C$7:$L$7</c:f>
              <c:numCache>
                <c:formatCode>General</c:formatCode>
                <c:ptCount val="10"/>
                <c:pt idx="2">
                  <c:v>3683723</c:v>
                </c:pt>
              </c:numCache>
            </c:numRef>
          </c:val>
        </c:ser>
        <c:ser>
          <c:idx val="3"/>
          <c:order val="3"/>
          <c:spPr>
            <a:solidFill>
              <a:schemeClr val="bg1">
                <a:lumMod val="850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Lit>
                <c:formatCode>General</c:formatCode>
                <c:ptCount val="1"/>
                <c:pt idx="0">
                  <c:v>160000</c:v>
                </c:pt>
              </c:numLit>
            </c:plus>
            <c:minus>
              <c:numLit>
                <c:formatCode>General</c:formatCode>
                <c:ptCount val="1"/>
                <c:pt idx="0">
                  <c:v>160000</c:v>
                </c:pt>
              </c:numLit>
            </c:minus>
            <c:spPr>
              <a:noFill/>
              <a:ln w="19050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'Figure for 3T3`s'!$C$4:$L$4</c:f>
              <c:strCache>
                <c:ptCount val="10"/>
                <c:pt idx="0">
                  <c:v>NC</c:v>
                </c:pt>
                <c:pt idx="1">
                  <c:v>PC</c:v>
                </c:pt>
                <c:pt idx="2">
                  <c:v>A 1</c:v>
                </c:pt>
                <c:pt idx="3">
                  <c:v>A 2</c:v>
                </c:pt>
                <c:pt idx="4">
                  <c:v>A 3</c:v>
                </c:pt>
                <c:pt idx="5">
                  <c:v>A 4</c:v>
                </c:pt>
                <c:pt idx="6">
                  <c:v>P 1</c:v>
                </c:pt>
                <c:pt idx="7">
                  <c:v>P 2</c:v>
                </c:pt>
                <c:pt idx="8">
                  <c:v>P 3</c:v>
                </c:pt>
                <c:pt idx="9">
                  <c:v>P 4</c:v>
                </c:pt>
              </c:strCache>
            </c:strRef>
          </c:cat>
          <c:val>
            <c:numRef>
              <c:f>'Figure for 3T3`s'!$C$8:$L$8</c:f>
              <c:numCache>
                <c:formatCode>General</c:formatCode>
                <c:ptCount val="10"/>
                <c:pt idx="3">
                  <c:v>3621968</c:v>
                </c:pt>
              </c:numCache>
            </c:numRef>
          </c:val>
        </c:ser>
        <c:ser>
          <c:idx val="4"/>
          <c:order val="4"/>
          <c:spPr>
            <a:solidFill>
              <a:schemeClr val="bg1">
                <a:lumMod val="850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Lit>
                <c:formatCode>General</c:formatCode>
                <c:ptCount val="1"/>
                <c:pt idx="0">
                  <c:v>1650000</c:v>
                </c:pt>
              </c:numLit>
            </c:plus>
            <c:minus>
              <c:numLit>
                <c:formatCode>General</c:formatCode>
                <c:ptCount val="1"/>
                <c:pt idx="0">
                  <c:v>1650000</c:v>
                </c:pt>
              </c:numLit>
            </c:minus>
            <c:spPr>
              <a:noFill/>
              <a:ln w="19050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'Figure for 3T3`s'!$C$4:$L$4</c:f>
              <c:strCache>
                <c:ptCount val="10"/>
                <c:pt idx="0">
                  <c:v>NC</c:v>
                </c:pt>
                <c:pt idx="1">
                  <c:v>PC</c:v>
                </c:pt>
                <c:pt idx="2">
                  <c:v>A 1</c:v>
                </c:pt>
                <c:pt idx="3">
                  <c:v>A 2</c:v>
                </c:pt>
                <c:pt idx="4">
                  <c:v>A 3</c:v>
                </c:pt>
                <c:pt idx="5">
                  <c:v>A 4</c:v>
                </c:pt>
                <c:pt idx="6">
                  <c:v>P 1</c:v>
                </c:pt>
                <c:pt idx="7">
                  <c:v>P 2</c:v>
                </c:pt>
                <c:pt idx="8">
                  <c:v>P 3</c:v>
                </c:pt>
                <c:pt idx="9">
                  <c:v>P 4</c:v>
                </c:pt>
              </c:strCache>
            </c:strRef>
          </c:cat>
          <c:val>
            <c:numRef>
              <c:f>'Figure for 3T3`s'!$C$9:$L$9</c:f>
              <c:numCache>
                <c:formatCode>General</c:formatCode>
                <c:ptCount val="10"/>
                <c:pt idx="4">
                  <c:v>3618419</c:v>
                </c:pt>
              </c:numCache>
            </c:numRef>
          </c:val>
        </c:ser>
        <c:ser>
          <c:idx val="5"/>
          <c:order val="5"/>
          <c:spPr>
            <a:solidFill>
              <a:schemeClr val="bg1">
                <a:lumMod val="850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Lit>
                <c:formatCode>General</c:formatCode>
                <c:ptCount val="1"/>
                <c:pt idx="0">
                  <c:v>860000</c:v>
                </c:pt>
              </c:numLit>
            </c:plus>
            <c:minus>
              <c:numLit>
                <c:formatCode>General</c:formatCode>
                <c:ptCount val="1"/>
                <c:pt idx="0">
                  <c:v>860000</c:v>
                </c:pt>
              </c:numLit>
            </c:minus>
            <c:spPr>
              <a:noFill/>
              <a:ln w="19050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'Figure for 3T3`s'!$C$4:$L$4</c:f>
              <c:strCache>
                <c:ptCount val="10"/>
                <c:pt idx="0">
                  <c:v>NC</c:v>
                </c:pt>
                <c:pt idx="1">
                  <c:v>PC</c:v>
                </c:pt>
                <c:pt idx="2">
                  <c:v>A 1</c:v>
                </c:pt>
                <c:pt idx="3">
                  <c:v>A 2</c:v>
                </c:pt>
                <c:pt idx="4">
                  <c:v>A 3</c:v>
                </c:pt>
                <c:pt idx="5">
                  <c:v>A 4</c:v>
                </c:pt>
                <c:pt idx="6">
                  <c:v>P 1</c:v>
                </c:pt>
                <c:pt idx="7">
                  <c:v>P 2</c:v>
                </c:pt>
                <c:pt idx="8">
                  <c:v>P 3</c:v>
                </c:pt>
                <c:pt idx="9">
                  <c:v>P 4</c:v>
                </c:pt>
              </c:strCache>
            </c:strRef>
          </c:cat>
          <c:val>
            <c:numRef>
              <c:f>'Figure for 3T3`s'!$C$10:$L$10</c:f>
              <c:numCache>
                <c:formatCode>General</c:formatCode>
                <c:ptCount val="10"/>
                <c:pt idx="5">
                  <c:v>3618419</c:v>
                </c:pt>
              </c:numCache>
            </c:numRef>
          </c:val>
        </c:ser>
        <c:ser>
          <c:idx val="6"/>
          <c:order val="6"/>
          <c:spPr>
            <a:solidFill>
              <a:schemeClr val="bg1">
                <a:lumMod val="650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Lit>
                <c:formatCode>General</c:formatCode>
                <c:ptCount val="1"/>
                <c:pt idx="0">
                  <c:v>2080000</c:v>
                </c:pt>
              </c:numLit>
            </c:plus>
            <c:minus>
              <c:numLit>
                <c:formatCode>General</c:formatCode>
                <c:ptCount val="1"/>
                <c:pt idx="0">
                  <c:v>2080000</c:v>
                </c:pt>
              </c:numLit>
            </c:minus>
            <c:spPr>
              <a:noFill/>
              <a:ln w="19050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'Figure for 3T3`s'!$C$4:$L$4</c:f>
              <c:strCache>
                <c:ptCount val="10"/>
                <c:pt idx="0">
                  <c:v>NC</c:v>
                </c:pt>
                <c:pt idx="1">
                  <c:v>PC</c:v>
                </c:pt>
                <c:pt idx="2">
                  <c:v>A 1</c:v>
                </c:pt>
                <c:pt idx="3">
                  <c:v>A 2</c:v>
                </c:pt>
                <c:pt idx="4">
                  <c:v>A 3</c:v>
                </c:pt>
                <c:pt idx="5">
                  <c:v>A 4</c:v>
                </c:pt>
                <c:pt idx="6">
                  <c:v>P 1</c:v>
                </c:pt>
                <c:pt idx="7">
                  <c:v>P 2</c:v>
                </c:pt>
                <c:pt idx="8">
                  <c:v>P 3</c:v>
                </c:pt>
                <c:pt idx="9">
                  <c:v>P 4</c:v>
                </c:pt>
              </c:strCache>
            </c:strRef>
          </c:cat>
          <c:val>
            <c:numRef>
              <c:f>'Figure for 3T3`s'!$C$11:$L$11</c:f>
              <c:numCache>
                <c:formatCode>General</c:formatCode>
                <c:ptCount val="10"/>
                <c:pt idx="6">
                  <c:v>3609958</c:v>
                </c:pt>
              </c:numCache>
            </c:numRef>
          </c:val>
        </c:ser>
        <c:ser>
          <c:idx val="7"/>
          <c:order val="7"/>
          <c:spPr>
            <a:solidFill>
              <a:schemeClr val="bg1">
                <a:lumMod val="650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Lit>
                <c:formatCode>General</c:formatCode>
                <c:ptCount val="1"/>
                <c:pt idx="0">
                  <c:v>1290000</c:v>
                </c:pt>
              </c:numLit>
            </c:plus>
            <c:minus>
              <c:numLit>
                <c:formatCode>General</c:formatCode>
                <c:ptCount val="1"/>
                <c:pt idx="0">
                  <c:v>1290000</c:v>
                </c:pt>
              </c:numLit>
            </c:minus>
            <c:spPr>
              <a:noFill/>
              <a:ln w="19050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'Figure for 3T3`s'!$C$4:$L$4</c:f>
              <c:strCache>
                <c:ptCount val="10"/>
                <c:pt idx="0">
                  <c:v>NC</c:v>
                </c:pt>
                <c:pt idx="1">
                  <c:v>PC</c:v>
                </c:pt>
                <c:pt idx="2">
                  <c:v>A 1</c:v>
                </c:pt>
                <c:pt idx="3">
                  <c:v>A 2</c:v>
                </c:pt>
                <c:pt idx="4">
                  <c:v>A 3</c:v>
                </c:pt>
                <c:pt idx="5">
                  <c:v>A 4</c:v>
                </c:pt>
                <c:pt idx="6">
                  <c:v>P 1</c:v>
                </c:pt>
                <c:pt idx="7">
                  <c:v>P 2</c:v>
                </c:pt>
                <c:pt idx="8">
                  <c:v>P 3</c:v>
                </c:pt>
                <c:pt idx="9">
                  <c:v>P 4</c:v>
                </c:pt>
              </c:strCache>
            </c:strRef>
          </c:cat>
          <c:val>
            <c:numRef>
              <c:f>'Figure for 3T3`s'!$C$12:$L$12</c:f>
              <c:numCache>
                <c:formatCode>General</c:formatCode>
                <c:ptCount val="10"/>
                <c:pt idx="7">
                  <c:v>4278981</c:v>
                </c:pt>
              </c:numCache>
            </c:numRef>
          </c:val>
        </c:ser>
        <c:ser>
          <c:idx val="8"/>
          <c:order val="8"/>
          <c:spPr>
            <a:solidFill>
              <a:schemeClr val="bg1">
                <a:lumMod val="650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Lit>
                <c:formatCode>General</c:formatCode>
                <c:ptCount val="1"/>
                <c:pt idx="0">
                  <c:v>2130000</c:v>
                </c:pt>
              </c:numLit>
            </c:plus>
            <c:minus>
              <c:numLit>
                <c:formatCode>General</c:formatCode>
                <c:ptCount val="1"/>
                <c:pt idx="0">
                  <c:v>2130000</c:v>
                </c:pt>
              </c:numLit>
            </c:minus>
            <c:spPr>
              <a:noFill/>
              <a:ln w="19050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'Figure for 3T3`s'!$C$4:$L$4</c:f>
              <c:strCache>
                <c:ptCount val="10"/>
                <c:pt idx="0">
                  <c:v>NC</c:v>
                </c:pt>
                <c:pt idx="1">
                  <c:v>PC</c:v>
                </c:pt>
                <c:pt idx="2">
                  <c:v>A 1</c:v>
                </c:pt>
                <c:pt idx="3">
                  <c:v>A 2</c:v>
                </c:pt>
                <c:pt idx="4">
                  <c:v>A 3</c:v>
                </c:pt>
                <c:pt idx="5">
                  <c:v>A 4</c:v>
                </c:pt>
                <c:pt idx="6">
                  <c:v>P 1</c:v>
                </c:pt>
                <c:pt idx="7">
                  <c:v>P 2</c:v>
                </c:pt>
                <c:pt idx="8">
                  <c:v>P 3</c:v>
                </c:pt>
                <c:pt idx="9">
                  <c:v>P 4</c:v>
                </c:pt>
              </c:strCache>
            </c:strRef>
          </c:cat>
          <c:val>
            <c:numRef>
              <c:f>'Figure for 3T3`s'!$C$13:$L$13</c:f>
              <c:numCache>
                <c:formatCode>General</c:formatCode>
                <c:ptCount val="10"/>
                <c:pt idx="8">
                  <c:v>3107517</c:v>
                </c:pt>
              </c:numCache>
            </c:numRef>
          </c:val>
        </c:ser>
        <c:ser>
          <c:idx val="9"/>
          <c:order val="9"/>
          <c:spPr>
            <a:solidFill>
              <a:schemeClr val="bg1">
                <a:lumMod val="650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Lit>
                <c:formatCode>General</c:formatCode>
                <c:ptCount val="1"/>
                <c:pt idx="0">
                  <c:v>1100000</c:v>
                </c:pt>
              </c:numLit>
            </c:plus>
            <c:minus>
              <c:numLit>
                <c:formatCode>General</c:formatCode>
                <c:ptCount val="1"/>
                <c:pt idx="0">
                  <c:v>1100000</c:v>
                </c:pt>
              </c:numLit>
            </c:minus>
            <c:spPr>
              <a:noFill/>
              <a:ln w="19050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'Figure for 3T3`s'!$C$4:$L$4</c:f>
              <c:strCache>
                <c:ptCount val="10"/>
                <c:pt idx="0">
                  <c:v>NC</c:v>
                </c:pt>
                <c:pt idx="1">
                  <c:v>PC</c:v>
                </c:pt>
                <c:pt idx="2">
                  <c:v>A 1</c:v>
                </c:pt>
                <c:pt idx="3">
                  <c:v>A 2</c:v>
                </c:pt>
                <c:pt idx="4">
                  <c:v>A 3</c:v>
                </c:pt>
                <c:pt idx="5">
                  <c:v>A 4</c:v>
                </c:pt>
                <c:pt idx="6">
                  <c:v>P 1</c:v>
                </c:pt>
                <c:pt idx="7">
                  <c:v>P 2</c:v>
                </c:pt>
                <c:pt idx="8">
                  <c:v>P 3</c:v>
                </c:pt>
                <c:pt idx="9">
                  <c:v>P 4</c:v>
                </c:pt>
              </c:strCache>
            </c:strRef>
          </c:cat>
          <c:val>
            <c:numRef>
              <c:f>'Figure for 3T3`s'!$C$14:$L$14</c:f>
              <c:numCache>
                <c:formatCode>General</c:formatCode>
                <c:ptCount val="10"/>
                <c:pt idx="9">
                  <c:v>3506231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9"/>
        <c:overlap val="100"/>
        <c:axId val="269116696"/>
        <c:axId val="269117088"/>
      </c:barChart>
      <c:catAx>
        <c:axId val="2691166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400">
                    <a:latin typeface="Arial" panose="020B0604020202020204" pitchFamily="34" charset="0"/>
                    <a:cs typeface="Arial" panose="020B0604020202020204" pitchFamily="34" charset="0"/>
                  </a:rPr>
                  <a:t>Valve Tissue Extract 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69117088"/>
        <c:crosses val="autoZero"/>
        <c:auto val="1"/>
        <c:lblAlgn val="ctr"/>
        <c:lblOffset val="100"/>
        <c:noMultiLvlLbl val="0"/>
      </c:catAx>
      <c:valAx>
        <c:axId val="269117088"/>
        <c:scaling>
          <c:logBase val="10"/>
          <c:orientation val="minMax"/>
          <c:min val="100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GB" sz="1400">
                    <a:latin typeface="Arial" panose="020B0604020202020204" pitchFamily="34" charset="0"/>
                    <a:cs typeface="Arial" panose="020B0604020202020204" pitchFamily="34" charset="0"/>
                  </a:rPr>
                  <a:t>ATP Lite CPS </a:t>
                </a:r>
                <a:endParaRPr lang="en-GB" sz="1400" baseline="30000"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0.0E+0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69116696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523875</xdr:colOff>
      <xdr:row>4</xdr:row>
      <xdr:rowOff>61912</xdr:rowOff>
    </xdr:from>
    <xdr:to>
      <xdr:col>21</xdr:col>
      <xdr:colOff>219075</xdr:colOff>
      <xdr:row>18</xdr:row>
      <xdr:rowOff>80962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75"/>
  <sheetViews>
    <sheetView topLeftCell="A41" workbookViewId="0">
      <selection activeCell="I71" sqref="I71"/>
    </sheetView>
  </sheetViews>
  <sheetFormatPr defaultRowHeight="14.4" x14ac:dyDescent="0.3"/>
  <sheetData>
    <row r="3" spans="3:24" ht="15.6" x14ac:dyDescent="0.3">
      <c r="D3" s="4" t="s">
        <v>93</v>
      </c>
      <c r="R3" s="18" t="s">
        <v>24</v>
      </c>
    </row>
    <row r="5" spans="3:24" x14ac:dyDescent="0.3">
      <c r="C5" s="5"/>
      <c r="D5" s="6" t="s">
        <v>22</v>
      </c>
      <c r="E5" s="6">
        <v>1</v>
      </c>
      <c r="F5" s="6">
        <v>2</v>
      </c>
      <c r="G5" s="6">
        <v>3</v>
      </c>
      <c r="H5" s="6">
        <v>4</v>
      </c>
      <c r="I5" s="6">
        <v>5</v>
      </c>
      <c r="J5" s="6">
        <v>6</v>
      </c>
      <c r="K5" s="6">
        <v>7</v>
      </c>
      <c r="L5" s="6">
        <v>8</v>
      </c>
      <c r="M5" s="6">
        <v>9</v>
      </c>
      <c r="N5" s="6">
        <v>10</v>
      </c>
      <c r="O5" s="6">
        <v>11</v>
      </c>
      <c r="P5" s="6">
        <v>12</v>
      </c>
      <c r="R5" t="s">
        <v>25</v>
      </c>
      <c r="S5" t="s">
        <v>26</v>
      </c>
    </row>
    <row r="6" spans="3:24" x14ac:dyDescent="0.3">
      <c r="C6" s="7" t="s">
        <v>23</v>
      </c>
      <c r="D6" s="8" t="s">
        <v>1</v>
      </c>
      <c r="E6" s="8">
        <v>1</v>
      </c>
      <c r="F6" s="8">
        <v>2</v>
      </c>
      <c r="G6" s="8">
        <v>3</v>
      </c>
      <c r="H6" s="8">
        <v>1</v>
      </c>
      <c r="I6" s="8">
        <v>2</v>
      </c>
      <c r="J6" s="8">
        <v>3</v>
      </c>
      <c r="K6" s="8">
        <v>1</v>
      </c>
      <c r="L6" s="8">
        <v>2</v>
      </c>
      <c r="M6" s="8">
        <v>3</v>
      </c>
      <c r="N6" s="8">
        <v>1</v>
      </c>
      <c r="O6" s="8">
        <v>2</v>
      </c>
      <c r="P6" s="8">
        <v>3</v>
      </c>
      <c r="R6" s="10" t="s">
        <v>5</v>
      </c>
      <c r="S6" t="s">
        <v>27</v>
      </c>
    </row>
    <row r="7" spans="3:24" ht="15.6" x14ac:dyDescent="0.3">
      <c r="C7" s="7" t="s">
        <v>2</v>
      </c>
      <c r="D7" s="8" t="s">
        <v>3</v>
      </c>
      <c r="E7" s="1" t="s">
        <v>4</v>
      </c>
      <c r="F7" s="1" t="s">
        <v>4</v>
      </c>
      <c r="G7" s="1" t="s">
        <v>4</v>
      </c>
      <c r="H7" s="1" t="s">
        <v>4</v>
      </c>
      <c r="I7" s="1" t="s">
        <v>4</v>
      </c>
      <c r="J7" s="1" t="s">
        <v>4</v>
      </c>
      <c r="K7" s="1" t="s">
        <v>5</v>
      </c>
      <c r="L7" s="1" t="s">
        <v>5</v>
      </c>
      <c r="M7" s="1" t="s">
        <v>5</v>
      </c>
      <c r="N7" s="1" t="s">
        <v>5</v>
      </c>
      <c r="O7" s="1" t="s">
        <v>5</v>
      </c>
      <c r="P7" s="1" t="s">
        <v>5</v>
      </c>
      <c r="R7" s="11" t="s">
        <v>14</v>
      </c>
      <c r="S7" s="14" t="s">
        <v>28</v>
      </c>
      <c r="T7" t="s">
        <v>36</v>
      </c>
      <c r="W7" t="s">
        <v>40</v>
      </c>
      <c r="X7" t="s">
        <v>41</v>
      </c>
    </row>
    <row r="8" spans="3:24" ht="15.6" x14ac:dyDescent="0.3">
      <c r="C8" s="7" t="s">
        <v>6</v>
      </c>
      <c r="D8" s="8">
        <v>1</v>
      </c>
      <c r="E8" s="2" t="s">
        <v>7</v>
      </c>
      <c r="F8" s="2" t="s">
        <v>7</v>
      </c>
      <c r="G8" s="2" t="s">
        <v>7</v>
      </c>
      <c r="H8" s="2" t="s">
        <v>8</v>
      </c>
      <c r="I8" s="2" t="s">
        <v>8</v>
      </c>
      <c r="J8" s="2" t="s">
        <v>8</v>
      </c>
      <c r="K8" s="2" t="s">
        <v>9</v>
      </c>
      <c r="L8" s="2" t="s">
        <v>9</v>
      </c>
      <c r="M8" s="2" t="s">
        <v>9</v>
      </c>
      <c r="N8" s="2" t="s">
        <v>10</v>
      </c>
      <c r="O8" s="2" t="s">
        <v>10</v>
      </c>
      <c r="P8" s="2" t="s">
        <v>10</v>
      </c>
      <c r="R8" s="11" t="s">
        <v>17</v>
      </c>
      <c r="S8" s="14" t="s">
        <v>29</v>
      </c>
      <c r="T8" t="s">
        <v>36</v>
      </c>
      <c r="W8" t="s">
        <v>40</v>
      </c>
      <c r="X8" t="s">
        <v>42</v>
      </c>
    </row>
    <row r="9" spans="3:24" ht="15.6" x14ac:dyDescent="0.3">
      <c r="C9" s="7" t="s">
        <v>11</v>
      </c>
      <c r="D9" s="8">
        <v>2</v>
      </c>
      <c r="E9" s="2" t="s">
        <v>7</v>
      </c>
      <c r="F9" s="2" t="s">
        <v>7</v>
      </c>
      <c r="G9" s="2" t="s">
        <v>7</v>
      </c>
      <c r="H9" s="2" t="s">
        <v>8</v>
      </c>
      <c r="I9" s="2" t="s">
        <v>8</v>
      </c>
      <c r="J9" s="2" t="s">
        <v>8</v>
      </c>
      <c r="K9" s="2" t="s">
        <v>9</v>
      </c>
      <c r="L9" s="2" t="s">
        <v>9</v>
      </c>
      <c r="M9" s="2" t="s">
        <v>9</v>
      </c>
      <c r="N9" s="2" t="s">
        <v>10</v>
      </c>
      <c r="O9" s="2" t="s">
        <v>10</v>
      </c>
      <c r="P9" s="2" t="s">
        <v>10</v>
      </c>
      <c r="R9" s="11" t="s">
        <v>16</v>
      </c>
      <c r="S9" s="14" t="s">
        <v>30</v>
      </c>
      <c r="T9" t="s">
        <v>36</v>
      </c>
      <c r="W9" t="s">
        <v>40</v>
      </c>
    </row>
    <row r="10" spans="3:24" ht="15.6" x14ac:dyDescent="0.3">
      <c r="C10" s="7" t="s">
        <v>12</v>
      </c>
      <c r="D10" s="8">
        <v>3</v>
      </c>
      <c r="E10" s="2" t="s">
        <v>7</v>
      </c>
      <c r="F10" s="2" t="s">
        <v>7</v>
      </c>
      <c r="G10" s="2" t="s">
        <v>7</v>
      </c>
      <c r="H10" s="2" t="s">
        <v>8</v>
      </c>
      <c r="I10" s="2" t="s">
        <v>8</v>
      </c>
      <c r="J10" s="2" t="s">
        <v>8</v>
      </c>
      <c r="K10" s="2" t="s">
        <v>9</v>
      </c>
      <c r="L10" s="2" t="s">
        <v>9</v>
      </c>
      <c r="M10" s="2" t="s">
        <v>9</v>
      </c>
      <c r="N10" s="2" t="s">
        <v>10</v>
      </c>
      <c r="O10" s="2" t="s">
        <v>10</v>
      </c>
      <c r="P10" s="2" t="s">
        <v>10</v>
      </c>
      <c r="R10" s="11" t="s">
        <v>15</v>
      </c>
      <c r="S10" s="14" t="s">
        <v>31</v>
      </c>
      <c r="T10" t="s">
        <v>36</v>
      </c>
      <c r="W10" t="s">
        <v>40</v>
      </c>
      <c r="X10" t="s">
        <v>43</v>
      </c>
    </row>
    <row r="11" spans="3:24" ht="15.6" x14ac:dyDescent="0.3">
      <c r="C11" s="7" t="s">
        <v>13</v>
      </c>
      <c r="D11" s="8">
        <v>1</v>
      </c>
      <c r="E11" s="2" t="s">
        <v>14</v>
      </c>
      <c r="F11" s="2" t="s">
        <v>14</v>
      </c>
      <c r="G11" s="2" t="s">
        <v>14</v>
      </c>
      <c r="H11" s="3" t="s">
        <v>15</v>
      </c>
      <c r="I11" s="2" t="s">
        <v>15</v>
      </c>
      <c r="J11" s="2" t="s">
        <v>15</v>
      </c>
      <c r="K11" s="2" t="s">
        <v>16</v>
      </c>
      <c r="L11" s="2" t="s">
        <v>16</v>
      </c>
      <c r="M11" s="2" t="s">
        <v>16</v>
      </c>
      <c r="N11" s="2" t="s">
        <v>17</v>
      </c>
      <c r="O11" s="2" t="s">
        <v>17</v>
      </c>
      <c r="P11" s="2" t="s">
        <v>17</v>
      </c>
      <c r="Q11" s="12"/>
      <c r="R11" s="14" t="s">
        <v>7</v>
      </c>
      <c r="S11" s="14" t="s">
        <v>32</v>
      </c>
      <c r="T11" t="s">
        <v>37</v>
      </c>
      <c r="W11" t="s">
        <v>40</v>
      </c>
    </row>
    <row r="12" spans="3:24" ht="15.6" x14ac:dyDescent="0.3">
      <c r="C12" s="7" t="s">
        <v>18</v>
      </c>
      <c r="D12" s="8">
        <v>2</v>
      </c>
      <c r="E12" s="2" t="s">
        <v>14</v>
      </c>
      <c r="F12" s="2" t="s">
        <v>14</v>
      </c>
      <c r="G12" s="2" t="s">
        <v>14</v>
      </c>
      <c r="H12" s="2" t="s">
        <v>15</v>
      </c>
      <c r="I12" s="2" t="s">
        <v>15</v>
      </c>
      <c r="J12" s="2" t="s">
        <v>15</v>
      </c>
      <c r="K12" s="2" t="s">
        <v>16</v>
      </c>
      <c r="L12" s="2" t="s">
        <v>16</v>
      </c>
      <c r="M12" s="2" t="s">
        <v>16</v>
      </c>
      <c r="N12" s="2" t="s">
        <v>17</v>
      </c>
      <c r="O12" s="2" t="s">
        <v>17</v>
      </c>
      <c r="P12" s="2" t="s">
        <v>17</v>
      </c>
      <c r="Q12" s="12"/>
      <c r="R12" s="14" t="s">
        <v>10</v>
      </c>
      <c r="S12" s="14" t="s">
        <v>33</v>
      </c>
      <c r="T12" t="s">
        <v>37</v>
      </c>
      <c r="W12" t="s">
        <v>40</v>
      </c>
    </row>
    <row r="13" spans="3:24" ht="15.6" x14ac:dyDescent="0.3">
      <c r="C13" s="7" t="s">
        <v>19</v>
      </c>
      <c r="D13" s="8">
        <v>3</v>
      </c>
      <c r="E13" s="2" t="s">
        <v>14</v>
      </c>
      <c r="F13" s="2" t="s">
        <v>14</v>
      </c>
      <c r="G13" s="2" t="s">
        <v>14</v>
      </c>
      <c r="H13" s="2" t="s">
        <v>15</v>
      </c>
      <c r="I13" s="2" t="s">
        <v>15</v>
      </c>
      <c r="J13" s="2" t="s">
        <v>15</v>
      </c>
      <c r="K13" s="2" t="s">
        <v>16</v>
      </c>
      <c r="L13" s="2" t="s">
        <v>16</v>
      </c>
      <c r="M13" s="2" t="s">
        <v>16</v>
      </c>
      <c r="N13" s="2" t="s">
        <v>17</v>
      </c>
      <c r="O13" s="2" t="s">
        <v>17</v>
      </c>
      <c r="P13" s="2" t="s">
        <v>17</v>
      </c>
      <c r="Q13" s="12"/>
      <c r="R13" s="14" t="s">
        <v>8</v>
      </c>
      <c r="S13" s="14" t="s">
        <v>34</v>
      </c>
      <c r="T13" t="s">
        <v>37</v>
      </c>
      <c r="W13" t="s">
        <v>40</v>
      </c>
    </row>
    <row r="14" spans="3:24" ht="15.6" x14ac:dyDescent="0.3">
      <c r="C14" s="7" t="s">
        <v>20</v>
      </c>
      <c r="D14" s="9"/>
      <c r="E14" s="1" t="s">
        <v>4</v>
      </c>
      <c r="F14" s="1" t="s">
        <v>4</v>
      </c>
      <c r="G14" s="1" t="s">
        <v>4</v>
      </c>
      <c r="H14" s="1" t="s">
        <v>4</v>
      </c>
      <c r="I14" s="1" t="s">
        <v>5</v>
      </c>
      <c r="J14" s="1" t="s">
        <v>5</v>
      </c>
      <c r="K14" s="1" t="s">
        <v>5</v>
      </c>
      <c r="L14" s="1" t="s">
        <v>5</v>
      </c>
      <c r="M14" s="1" t="s">
        <v>21</v>
      </c>
      <c r="N14" s="1" t="s">
        <v>21</v>
      </c>
      <c r="O14" s="1" t="s">
        <v>21</v>
      </c>
      <c r="P14" s="1" t="s">
        <v>21</v>
      </c>
      <c r="Q14" s="12"/>
      <c r="R14" s="15" t="s">
        <v>9</v>
      </c>
      <c r="S14" s="14" t="s">
        <v>35</v>
      </c>
      <c r="T14" t="s">
        <v>37</v>
      </c>
      <c r="W14" t="s">
        <v>40</v>
      </c>
    </row>
    <row r="15" spans="3:24" ht="15.6" x14ac:dyDescent="0.3">
      <c r="R15" s="14" t="s">
        <v>38</v>
      </c>
      <c r="T15" s="14" t="s">
        <v>39</v>
      </c>
    </row>
    <row r="16" spans="3:24" ht="15.6" x14ac:dyDescent="0.3">
      <c r="D16" s="4" t="s">
        <v>45</v>
      </c>
      <c r="E16" s="4"/>
      <c r="F16" s="4"/>
      <c r="G16" s="4"/>
      <c r="H16" s="4"/>
      <c r="R16" s="14"/>
      <c r="T16" s="14"/>
    </row>
    <row r="18" spans="2:22" x14ac:dyDescent="0.3">
      <c r="D18" s="20" t="s">
        <v>0</v>
      </c>
      <c r="E18" s="20">
        <v>1</v>
      </c>
      <c r="F18" s="20">
        <v>2</v>
      </c>
      <c r="G18" s="20">
        <v>3</v>
      </c>
      <c r="H18" s="20">
        <v>4</v>
      </c>
      <c r="I18" s="20">
        <v>5</v>
      </c>
      <c r="J18" s="20">
        <v>6</v>
      </c>
      <c r="K18" s="20">
        <v>7</v>
      </c>
      <c r="L18" s="20">
        <v>8</v>
      </c>
      <c r="M18" s="20">
        <v>9</v>
      </c>
      <c r="N18" s="20">
        <v>10</v>
      </c>
      <c r="O18" s="20">
        <v>11</v>
      </c>
      <c r="P18" s="20">
        <v>12</v>
      </c>
    </row>
    <row r="19" spans="2:22" x14ac:dyDescent="0.3">
      <c r="D19" s="20" t="s">
        <v>2</v>
      </c>
      <c r="E19" s="17">
        <v>26849</v>
      </c>
      <c r="F19" s="17">
        <v>42173</v>
      </c>
      <c r="G19" s="17">
        <v>43331</v>
      </c>
      <c r="H19" s="17">
        <v>42815</v>
      </c>
      <c r="I19" s="17">
        <v>41288</v>
      </c>
      <c r="J19" s="17">
        <v>52563</v>
      </c>
      <c r="K19" s="17">
        <v>4862600</v>
      </c>
      <c r="L19" s="17">
        <v>5269549</v>
      </c>
      <c r="M19" s="17">
        <v>5306308</v>
      </c>
      <c r="N19" s="17">
        <v>4678753</v>
      </c>
      <c r="O19" s="17">
        <v>4935019</v>
      </c>
      <c r="P19" s="17">
        <v>4317019</v>
      </c>
    </row>
    <row r="20" spans="2:22" x14ac:dyDescent="0.3">
      <c r="D20" s="20" t="s">
        <v>6</v>
      </c>
      <c r="E20" s="17">
        <v>4465895</v>
      </c>
      <c r="F20" s="17">
        <v>4294003</v>
      </c>
      <c r="G20" s="17">
        <v>4458932</v>
      </c>
      <c r="H20" s="17">
        <v>3891400</v>
      </c>
      <c r="I20" s="17">
        <v>4321289</v>
      </c>
      <c r="J20" s="17">
        <v>3841555</v>
      </c>
      <c r="K20" s="17">
        <v>4441489</v>
      </c>
      <c r="L20" s="17">
        <v>3746537</v>
      </c>
      <c r="M20" s="17">
        <v>3824724</v>
      </c>
      <c r="N20" s="17">
        <v>4732354</v>
      </c>
      <c r="O20" s="17">
        <v>5191948</v>
      </c>
      <c r="P20" s="17">
        <v>4816808</v>
      </c>
    </row>
    <row r="21" spans="2:22" x14ac:dyDescent="0.3">
      <c r="D21" s="20" t="s">
        <v>11</v>
      </c>
      <c r="E21" s="17">
        <v>3682422</v>
      </c>
      <c r="F21" s="17">
        <v>3964926</v>
      </c>
      <c r="G21" s="17">
        <v>3719258</v>
      </c>
      <c r="H21" s="17">
        <v>3269963</v>
      </c>
      <c r="I21" s="17">
        <v>3482593</v>
      </c>
      <c r="J21" s="17">
        <v>2570551</v>
      </c>
      <c r="K21" s="17">
        <v>3620912</v>
      </c>
      <c r="L21" s="17">
        <v>3363764</v>
      </c>
      <c r="M21" s="17">
        <v>3511102</v>
      </c>
      <c r="N21" s="17">
        <v>3412256</v>
      </c>
      <c r="O21" s="17">
        <v>3757870</v>
      </c>
      <c r="P21" s="17">
        <v>4744803</v>
      </c>
      <c r="S21" s="13"/>
    </row>
    <row r="22" spans="2:22" x14ac:dyDescent="0.3">
      <c r="D22" s="20" t="s">
        <v>12</v>
      </c>
      <c r="E22" s="17">
        <v>3391249</v>
      </c>
      <c r="F22" s="17">
        <v>2144637</v>
      </c>
      <c r="G22" s="17">
        <v>2696946</v>
      </c>
      <c r="H22" s="17">
        <v>2657591</v>
      </c>
      <c r="I22" s="17">
        <v>2412537</v>
      </c>
      <c r="J22" s="17">
        <v>1848819</v>
      </c>
      <c r="K22" s="17">
        <v>3001039</v>
      </c>
      <c r="L22" s="17">
        <v>2820035</v>
      </c>
      <c r="M22" s="17">
        <v>3555122</v>
      </c>
      <c r="N22" s="17">
        <v>3433996</v>
      </c>
      <c r="O22" s="17">
        <v>4382633</v>
      </c>
      <c r="P22" s="17">
        <v>4366809</v>
      </c>
    </row>
    <row r="23" spans="2:22" x14ac:dyDescent="0.3">
      <c r="D23" s="20" t="s">
        <v>13</v>
      </c>
      <c r="E23" s="17">
        <v>4708420</v>
      </c>
      <c r="F23" s="17">
        <v>3565145</v>
      </c>
      <c r="G23" s="17">
        <v>4516917</v>
      </c>
      <c r="H23" s="17">
        <v>3994596</v>
      </c>
      <c r="I23" s="17">
        <v>3792208</v>
      </c>
      <c r="J23" s="17">
        <v>3935537</v>
      </c>
      <c r="K23" s="17">
        <v>2925790</v>
      </c>
      <c r="L23" s="17">
        <v>3739523</v>
      </c>
      <c r="M23" s="17">
        <v>3255851</v>
      </c>
      <c r="N23" s="17">
        <v>3446922</v>
      </c>
      <c r="O23" s="17">
        <v>3548735</v>
      </c>
      <c r="P23" s="17">
        <v>4009428</v>
      </c>
    </row>
    <row r="24" spans="2:22" x14ac:dyDescent="0.3">
      <c r="D24" s="20" t="s">
        <v>18</v>
      </c>
      <c r="E24" s="17">
        <v>3649953</v>
      </c>
      <c r="F24" s="17">
        <v>3026187</v>
      </c>
      <c r="G24" s="17">
        <v>2787507</v>
      </c>
      <c r="H24" s="17">
        <v>3000820</v>
      </c>
      <c r="I24" s="17">
        <v>3642283</v>
      </c>
      <c r="J24" s="17">
        <v>3137247</v>
      </c>
      <c r="K24" s="17">
        <v>3891047</v>
      </c>
      <c r="L24" s="17">
        <v>4287891</v>
      </c>
      <c r="M24" s="17">
        <v>5260616</v>
      </c>
      <c r="N24" s="17">
        <v>3456582</v>
      </c>
      <c r="O24" s="17">
        <v>3322088</v>
      </c>
      <c r="P24" s="17">
        <v>3986990</v>
      </c>
    </row>
    <row r="25" spans="2:22" x14ac:dyDescent="0.3">
      <c r="D25" s="20" t="s">
        <v>19</v>
      </c>
      <c r="E25" s="17">
        <v>3800871</v>
      </c>
      <c r="F25" s="17">
        <v>3607721</v>
      </c>
      <c r="G25" s="17">
        <v>3819429</v>
      </c>
      <c r="H25" s="17">
        <v>3890403</v>
      </c>
      <c r="I25" s="17">
        <v>3766377</v>
      </c>
      <c r="J25" s="17">
        <v>3734946</v>
      </c>
      <c r="K25" s="17">
        <v>3551258</v>
      </c>
      <c r="L25" s="17">
        <v>3167052</v>
      </c>
      <c r="M25" s="17">
        <v>3362745</v>
      </c>
      <c r="N25" s="17">
        <v>3403025</v>
      </c>
      <c r="O25" s="17">
        <v>3750064</v>
      </c>
      <c r="P25" s="17">
        <v>4002518</v>
      </c>
    </row>
    <row r="26" spans="2:22" x14ac:dyDescent="0.3">
      <c r="D26" s="20" t="s">
        <v>20</v>
      </c>
      <c r="E26" s="17">
        <v>26382</v>
      </c>
      <c r="F26" s="17">
        <v>30959</v>
      </c>
      <c r="G26" s="17">
        <v>34640</v>
      </c>
      <c r="H26" s="17">
        <v>54548</v>
      </c>
      <c r="I26" s="17">
        <v>4414037</v>
      </c>
      <c r="J26" s="17">
        <v>4076159</v>
      </c>
      <c r="K26" s="17">
        <v>4085704</v>
      </c>
      <c r="L26" s="17">
        <v>3547002</v>
      </c>
      <c r="M26" s="17">
        <v>46922</v>
      </c>
      <c r="N26" s="17">
        <v>34808</v>
      </c>
      <c r="O26" s="17">
        <v>35833</v>
      </c>
      <c r="P26" s="17">
        <v>28503</v>
      </c>
    </row>
    <row r="27" spans="2:22" x14ac:dyDescent="0.3">
      <c r="C27" t="s">
        <v>94</v>
      </c>
    </row>
    <row r="29" spans="2:22" ht="15.6" x14ac:dyDescent="0.3">
      <c r="D29" s="19" t="s">
        <v>48</v>
      </c>
      <c r="E29" s="4"/>
      <c r="F29" s="4"/>
      <c r="G29" s="4"/>
      <c r="H29" s="4"/>
    </row>
    <row r="31" spans="2:22" x14ac:dyDescent="0.3">
      <c r="B31" s="20" t="s">
        <v>0</v>
      </c>
      <c r="C31" s="21"/>
      <c r="D31" s="22" t="s">
        <v>44</v>
      </c>
      <c r="E31" s="20">
        <v>1</v>
      </c>
      <c r="F31" s="20">
        <v>2</v>
      </c>
      <c r="G31" s="20">
        <v>3</v>
      </c>
      <c r="H31" s="21"/>
      <c r="I31" s="22" t="s">
        <v>44</v>
      </c>
      <c r="J31" s="20">
        <v>4</v>
      </c>
      <c r="K31" s="20">
        <v>5</v>
      </c>
      <c r="L31" s="20">
        <v>6</v>
      </c>
      <c r="M31" s="21"/>
      <c r="N31" s="22" t="s">
        <v>44</v>
      </c>
      <c r="O31" s="20">
        <v>7</v>
      </c>
      <c r="P31" s="20">
        <v>8</v>
      </c>
      <c r="Q31" s="20">
        <v>9</v>
      </c>
      <c r="R31" s="21"/>
      <c r="S31" s="22" t="s">
        <v>44</v>
      </c>
      <c r="T31" s="20">
        <v>10</v>
      </c>
      <c r="U31" s="20">
        <v>11</v>
      </c>
      <c r="V31" s="20">
        <v>12</v>
      </c>
    </row>
    <row r="32" spans="2:22" x14ac:dyDescent="0.3">
      <c r="B32" s="20" t="s">
        <v>2</v>
      </c>
      <c r="C32" s="1" t="s">
        <v>4</v>
      </c>
      <c r="D32">
        <f t="shared" ref="D32:D38" si="0">AVERAGE(E32:G32)</f>
        <v>37451</v>
      </c>
      <c r="E32" s="16">
        <v>26849</v>
      </c>
      <c r="F32" s="16">
        <v>42173</v>
      </c>
      <c r="G32" s="16">
        <v>43331</v>
      </c>
      <c r="H32" s="1" t="s">
        <v>4</v>
      </c>
      <c r="I32">
        <f t="shared" ref="I32:I38" si="1">AVERAGE(J32:L32)</f>
        <v>45555.333333333336</v>
      </c>
      <c r="J32" s="16">
        <v>42815</v>
      </c>
      <c r="K32" s="16">
        <v>41288</v>
      </c>
      <c r="L32" s="16">
        <v>52563</v>
      </c>
      <c r="M32" s="1" t="s">
        <v>5</v>
      </c>
      <c r="N32">
        <f t="shared" ref="N32:N38" si="2">AVERAGE(O32:Q32)</f>
        <v>5146152.333333333</v>
      </c>
      <c r="O32" s="16">
        <v>4862600</v>
      </c>
      <c r="P32" s="16">
        <v>5269549</v>
      </c>
      <c r="Q32" s="16">
        <v>5306308</v>
      </c>
      <c r="R32" s="1" t="s">
        <v>5</v>
      </c>
      <c r="S32">
        <f t="shared" ref="S32:S38" si="3">AVERAGE(T32:V32)</f>
        <v>4643597</v>
      </c>
      <c r="T32" s="16">
        <v>4678753</v>
      </c>
      <c r="U32" s="16">
        <v>4935019</v>
      </c>
      <c r="V32" s="16">
        <v>4317019</v>
      </c>
    </row>
    <row r="33" spans="2:22" x14ac:dyDescent="0.3">
      <c r="B33" s="20" t="s">
        <v>6</v>
      </c>
      <c r="C33" s="2" t="s">
        <v>7</v>
      </c>
      <c r="D33">
        <f t="shared" si="0"/>
        <v>4406276.666666667</v>
      </c>
      <c r="E33" s="16">
        <v>4465895</v>
      </c>
      <c r="F33" s="16">
        <v>4294003</v>
      </c>
      <c r="G33" s="16">
        <v>4458932</v>
      </c>
      <c r="H33" s="2" t="s">
        <v>8</v>
      </c>
      <c r="I33">
        <f t="shared" si="1"/>
        <v>4018081.3333333335</v>
      </c>
      <c r="J33" s="16">
        <v>3891400</v>
      </c>
      <c r="K33" s="16">
        <v>4321289</v>
      </c>
      <c r="L33" s="16">
        <v>3841555</v>
      </c>
      <c r="M33" s="2" t="s">
        <v>9</v>
      </c>
      <c r="N33">
        <f t="shared" si="2"/>
        <v>4004250</v>
      </c>
      <c r="O33" s="16">
        <v>4441489</v>
      </c>
      <c r="P33" s="16">
        <v>3746537</v>
      </c>
      <c r="Q33" s="16">
        <v>3824724</v>
      </c>
      <c r="R33" s="2" t="s">
        <v>10</v>
      </c>
      <c r="S33">
        <f t="shared" si="3"/>
        <v>4913703.333333333</v>
      </c>
      <c r="T33" s="16">
        <v>4732354</v>
      </c>
      <c r="U33" s="16">
        <v>5191948</v>
      </c>
      <c r="V33" s="16">
        <v>4816808</v>
      </c>
    </row>
    <row r="34" spans="2:22" x14ac:dyDescent="0.3">
      <c r="B34" s="20" t="s">
        <v>11</v>
      </c>
      <c r="C34" s="2" t="s">
        <v>7</v>
      </c>
      <c r="D34">
        <f t="shared" si="0"/>
        <v>3788868.6666666665</v>
      </c>
      <c r="E34" s="16">
        <v>3682422</v>
      </c>
      <c r="F34" s="16">
        <v>3964926</v>
      </c>
      <c r="G34" s="16">
        <v>3719258</v>
      </c>
      <c r="H34" s="2" t="s">
        <v>8</v>
      </c>
      <c r="I34">
        <f t="shared" si="1"/>
        <v>3107702.3333333335</v>
      </c>
      <c r="J34" s="16">
        <v>3269963</v>
      </c>
      <c r="K34" s="16">
        <v>3482593</v>
      </c>
      <c r="L34" s="16">
        <v>2570551</v>
      </c>
      <c r="M34" s="2" t="s">
        <v>9</v>
      </c>
      <c r="N34">
        <f t="shared" si="2"/>
        <v>3498592.6666666665</v>
      </c>
      <c r="O34" s="16">
        <v>3620912</v>
      </c>
      <c r="P34" s="16">
        <v>3363764</v>
      </c>
      <c r="Q34" s="16">
        <v>3511102</v>
      </c>
      <c r="R34" s="2" t="s">
        <v>10</v>
      </c>
      <c r="S34">
        <f t="shared" si="3"/>
        <v>3971643</v>
      </c>
      <c r="T34" s="16">
        <v>3412256</v>
      </c>
      <c r="U34" s="16">
        <v>3757870</v>
      </c>
      <c r="V34" s="16">
        <v>4744803</v>
      </c>
    </row>
    <row r="35" spans="2:22" x14ac:dyDescent="0.3">
      <c r="B35" s="20" t="s">
        <v>12</v>
      </c>
      <c r="C35" s="2" t="s">
        <v>7</v>
      </c>
      <c r="D35">
        <f t="shared" si="0"/>
        <v>2744277.3333333335</v>
      </c>
      <c r="E35" s="16">
        <v>3391249</v>
      </c>
      <c r="F35" s="16">
        <v>2144637</v>
      </c>
      <c r="G35" s="16">
        <v>2696946</v>
      </c>
      <c r="H35" s="2" t="s">
        <v>8</v>
      </c>
      <c r="I35">
        <f t="shared" si="1"/>
        <v>2306315.6666666665</v>
      </c>
      <c r="J35" s="16">
        <v>2657591</v>
      </c>
      <c r="K35" s="16">
        <v>2412537</v>
      </c>
      <c r="L35" s="16">
        <v>1848819</v>
      </c>
      <c r="M35" s="2" t="s">
        <v>9</v>
      </c>
      <c r="N35">
        <f t="shared" si="2"/>
        <v>3125398.6666666665</v>
      </c>
      <c r="O35" s="16">
        <v>3001039</v>
      </c>
      <c r="P35" s="16">
        <v>2820035</v>
      </c>
      <c r="Q35" s="16">
        <v>3555122</v>
      </c>
      <c r="R35" s="2" t="s">
        <v>10</v>
      </c>
      <c r="S35">
        <f t="shared" si="3"/>
        <v>4061146</v>
      </c>
      <c r="T35" s="16">
        <v>3433996</v>
      </c>
      <c r="U35" s="16">
        <v>4382633</v>
      </c>
      <c r="V35" s="16">
        <v>4366809</v>
      </c>
    </row>
    <row r="36" spans="2:22" x14ac:dyDescent="0.3">
      <c r="B36" s="20" t="s">
        <v>13</v>
      </c>
      <c r="C36" s="2" t="s">
        <v>14</v>
      </c>
      <c r="D36">
        <f t="shared" si="0"/>
        <v>4263494</v>
      </c>
      <c r="E36" s="16">
        <v>4708420</v>
      </c>
      <c r="F36" s="16">
        <v>3565145</v>
      </c>
      <c r="G36" s="16">
        <v>4516917</v>
      </c>
      <c r="H36" s="3" t="s">
        <v>15</v>
      </c>
      <c r="I36">
        <f t="shared" si="1"/>
        <v>3907447</v>
      </c>
      <c r="J36" s="16">
        <v>3994596</v>
      </c>
      <c r="K36" s="16">
        <v>3792208</v>
      </c>
      <c r="L36" s="16">
        <v>3935537</v>
      </c>
      <c r="M36" s="2" t="s">
        <v>16</v>
      </c>
      <c r="N36">
        <f t="shared" si="2"/>
        <v>3307054.6666666665</v>
      </c>
      <c r="O36" s="16">
        <v>2925790</v>
      </c>
      <c r="P36" s="16">
        <v>3739523</v>
      </c>
      <c r="Q36" s="16">
        <v>3255851</v>
      </c>
      <c r="R36" s="2" t="s">
        <v>17</v>
      </c>
      <c r="S36">
        <f t="shared" si="3"/>
        <v>3668361.6666666665</v>
      </c>
      <c r="T36" s="16">
        <v>3446922</v>
      </c>
      <c r="U36" s="16">
        <v>3548735</v>
      </c>
      <c r="V36" s="16">
        <v>4009428</v>
      </c>
    </row>
    <row r="37" spans="2:22" x14ac:dyDescent="0.3">
      <c r="B37" s="20" t="s">
        <v>18</v>
      </c>
      <c r="C37" s="2" t="s">
        <v>14</v>
      </c>
      <c r="D37">
        <f t="shared" si="0"/>
        <v>3154549</v>
      </c>
      <c r="E37" s="16">
        <v>3649953</v>
      </c>
      <c r="F37" s="16">
        <v>3026187</v>
      </c>
      <c r="G37" s="16">
        <v>2787507</v>
      </c>
      <c r="H37" s="2" t="s">
        <v>15</v>
      </c>
      <c r="I37">
        <f t="shared" si="1"/>
        <v>3260116.6666666665</v>
      </c>
      <c r="J37" s="16">
        <v>3000820</v>
      </c>
      <c r="K37" s="16">
        <v>3642283</v>
      </c>
      <c r="L37" s="16">
        <v>3137247</v>
      </c>
      <c r="M37" s="2" t="s">
        <v>16</v>
      </c>
      <c r="N37">
        <f t="shared" si="2"/>
        <v>4479851.333333333</v>
      </c>
      <c r="O37" s="16">
        <v>3891047</v>
      </c>
      <c r="P37" s="16">
        <v>4287891</v>
      </c>
      <c r="Q37" s="16">
        <v>5260616</v>
      </c>
      <c r="R37" s="2" t="s">
        <v>17</v>
      </c>
      <c r="S37">
        <f t="shared" si="3"/>
        <v>3588553.3333333335</v>
      </c>
      <c r="T37" s="16">
        <v>3456582</v>
      </c>
      <c r="U37" s="16">
        <v>3322088</v>
      </c>
      <c r="V37" s="16">
        <v>3986990</v>
      </c>
    </row>
    <row r="38" spans="2:22" x14ac:dyDescent="0.3">
      <c r="B38" s="20" t="s">
        <v>19</v>
      </c>
      <c r="C38" s="2" t="s">
        <v>14</v>
      </c>
      <c r="D38">
        <f t="shared" si="0"/>
        <v>3742673.6666666665</v>
      </c>
      <c r="E38" s="16">
        <v>3800871</v>
      </c>
      <c r="F38" s="16">
        <v>3607721</v>
      </c>
      <c r="G38" s="16">
        <v>3819429</v>
      </c>
      <c r="H38" s="2" t="s">
        <v>15</v>
      </c>
      <c r="I38">
        <f t="shared" si="1"/>
        <v>3797242</v>
      </c>
      <c r="J38" s="16">
        <v>3890403</v>
      </c>
      <c r="K38" s="16">
        <v>3766377</v>
      </c>
      <c r="L38" s="16">
        <v>3734946</v>
      </c>
      <c r="M38" s="2" t="s">
        <v>16</v>
      </c>
      <c r="N38">
        <f t="shared" si="2"/>
        <v>3360351.6666666665</v>
      </c>
      <c r="O38" s="16">
        <v>3551258</v>
      </c>
      <c r="P38" s="16">
        <v>3167052</v>
      </c>
      <c r="Q38" s="16">
        <v>3362745</v>
      </c>
      <c r="R38" s="2" t="s">
        <v>17</v>
      </c>
      <c r="S38">
        <f t="shared" si="3"/>
        <v>3718535.6666666665</v>
      </c>
      <c r="T38" s="16">
        <v>3403025</v>
      </c>
      <c r="U38" s="16">
        <v>3750064</v>
      </c>
      <c r="V38" s="16">
        <v>4002518</v>
      </c>
    </row>
    <row r="39" spans="2:22" x14ac:dyDescent="0.3">
      <c r="B39" s="20" t="s">
        <v>20</v>
      </c>
      <c r="C39" s="1" t="s">
        <v>4</v>
      </c>
      <c r="D39">
        <f>AVERAGE(E39:G39,J39)</f>
        <v>36632.25</v>
      </c>
      <c r="E39" s="16">
        <v>26382</v>
      </c>
      <c r="F39" s="16">
        <v>30959</v>
      </c>
      <c r="G39" s="16">
        <v>34640</v>
      </c>
      <c r="H39" s="1"/>
      <c r="J39" s="16">
        <v>54548</v>
      </c>
      <c r="K39" s="16">
        <v>4414037</v>
      </c>
      <c r="L39" s="16">
        <v>4076159</v>
      </c>
      <c r="M39" s="1" t="s">
        <v>5</v>
      </c>
      <c r="N39">
        <f>AVERAGE(K39:L39,O39:P39)</f>
        <v>4030725.5</v>
      </c>
      <c r="O39" s="16">
        <v>4085704</v>
      </c>
      <c r="P39" s="16">
        <v>3547002</v>
      </c>
      <c r="Q39" s="16">
        <v>46922</v>
      </c>
      <c r="R39" s="1" t="s">
        <v>21</v>
      </c>
      <c r="S39">
        <f>AVERAGE(Q39,T39:V39)</f>
        <v>36516.5</v>
      </c>
      <c r="T39" s="16">
        <v>34808</v>
      </c>
      <c r="U39" s="16">
        <v>35833</v>
      </c>
      <c r="V39" s="16">
        <v>28503</v>
      </c>
    </row>
    <row r="41" spans="2:22" ht="15.6" x14ac:dyDescent="0.3">
      <c r="C41" s="4" t="s">
        <v>49</v>
      </c>
      <c r="D41" s="4"/>
      <c r="E41" s="4"/>
      <c r="F41" s="4"/>
      <c r="G41" s="4"/>
      <c r="H41" s="4"/>
      <c r="I41" s="4"/>
      <c r="J41" s="4"/>
      <c r="K41" s="4"/>
      <c r="L41" s="4"/>
      <c r="M41" s="4"/>
    </row>
    <row r="43" spans="2:22" x14ac:dyDescent="0.3">
      <c r="C43" t="s">
        <v>0</v>
      </c>
      <c r="D43" t="s">
        <v>44</v>
      </c>
      <c r="E43" t="s">
        <v>95</v>
      </c>
      <c r="G43" t="s">
        <v>97</v>
      </c>
      <c r="H43" t="s">
        <v>98</v>
      </c>
      <c r="I43" s="2" t="s">
        <v>99</v>
      </c>
    </row>
    <row r="44" spans="2:22" x14ac:dyDescent="0.3">
      <c r="C44" t="s">
        <v>4</v>
      </c>
      <c r="D44">
        <v>37451</v>
      </c>
      <c r="E44">
        <v>934.5</v>
      </c>
      <c r="F44">
        <v>934.5</v>
      </c>
      <c r="G44">
        <v>3363.1</v>
      </c>
      <c r="H44">
        <v>4932.5</v>
      </c>
      <c r="I44">
        <v>12253</v>
      </c>
    </row>
    <row r="45" spans="2:22" x14ac:dyDescent="0.3">
      <c r="C45" t="s">
        <v>4</v>
      </c>
      <c r="D45">
        <v>36632.25</v>
      </c>
      <c r="E45">
        <v>115.75</v>
      </c>
      <c r="F45">
        <v>115.75</v>
      </c>
    </row>
    <row r="46" spans="2:22" x14ac:dyDescent="0.3">
      <c r="C46" t="s">
        <v>4</v>
      </c>
      <c r="D46">
        <v>45555.333333333336</v>
      </c>
      <c r="E46">
        <v>9039</v>
      </c>
      <c r="F46">
        <v>9039</v>
      </c>
    </row>
    <row r="47" spans="2:22" x14ac:dyDescent="0.3">
      <c r="C47" t="s">
        <v>5</v>
      </c>
      <c r="D47">
        <v>5146152.333333333</v>
      </c>
      <c r="E47">
        <v>5109636</v>
      </c>
      <c r="F47">
        <v>5109636</v>
      </c>
      <c r="G47">
        <v>4570309</v>
      </c>
      <c r="H47">
        <v>558622</v>
      </c>
      <c r="I47">
        <v>1387694</v>
      </c>
    </row>
    <row r="48" spans="2:22" x14ac:dyDescent="0.3">
      <c r="C48" t="s">
        <v>5</v>
      </c>
      <c r="D48">
        <v>4030725.5</v>
      </c>
      <c r="E48">
        <v>3994209</v>
      </c>
      <c r="F48">
        <v>3994209</v>
      </c>
    </row>
    <row r="49" spans="3:9" x14ac:dyDescent="0.3">
      <c r="C49" t="s">
        <v>5</v>
      </c>
      <c r="D49">
        <v>4643597</v>
      </c>
      <c r="E49">
        <v>4607081</v>
      </c>
      <c r="F49">
        <v>4607081</v>
      </c>
    </row>
    <row r="50" spans="3:9" x14ac:dyDescent="0.3">
      <c r="C50" t="s">
        <v>14</v>
      </c>
      <c r="D50">
        <v>4263494</v>
      </c>
      <c r="E50">
        <v>4226978</v>
      </c>
      <c r="F50">
        <v>4226978</v>
      </c>
      <c r="G50">
        <v>3683723</v>
      </c>
      <c r="H50">
        <v>5548128</v>
      </c>
      <c r="I50">
        <v>1378231</v>
      </c>
    </row>
    <row r="51" spans="3:9" x14ac:dyDescent="0.3">
      <c r="C51" t="s">
        <v>14</v>
      </c>
      <c r="D51">
        <v>3154549</v>
      </c>
      <c r="E51">
        <v>3118033</v>
      </c>
      <c r="F51">
        <v>3118033</v>
      </c>
    </row>
    <row r="52" spans="3:9" x14ac:dyDescent="0.3">
      <c r="C52" t="s">
        <v>14</v>
      </c>
      <c r="D52">
        <v>3742673.6666666665</v>
      </c>
      <c r="E52">
        <v>3706158</v>
      </c>
      <c r="F52">
        <v>3706158</v>
      </c>
    </row>
    <row r="53" spans="3:9" x14ac:dyDescent="0.3">
      <c r="C53" t="s">
        <v>15</v>
      </c>
      <c r="D53">
        <v>3907447</v>
      </c>
      <c r="E53">
        <v>3870931</v>
      </c>
      <c r="F53">
        <v>3870931</v>
      </c>
      <c r="G53">
        <v>3618419</v>
      </c>
      <c r="H53">
        <v>346334.3</v>
      </c>
      <c r="I53">
        <v>860342</v>
      </c>
    </row>
    <row r="54" spans="3:9" x14ac:dyDescent="0.3">
      <c r="C54" t="s">
        <v>15</v>
      </c>
      <c r="D54">
        <v>3260116.6666666665</v>
      </c>
      <c r="E54">
        <v>3223601</v>
      </c>
      <c r="F54">
        <v>3223601</v>
      </c>
    </row>
    <row r="55" spans="3:9" x14ac:dyDescent="0.3">
      <c r="C55" t="s">
        <v>15</v>
      </c>
      <c r="D55">
        <v>3797242</v>
      </c>
      <c r="E55">
        <v>3760726</v>
      </c>
      <c r="F55">
        <v>3760726</v>
      </c>
    </row>
    <row r="56" spans="3:9" x14ac:dyDescent="0.3">
      <c r="C56" t="s">
        <v>16</v>
      </c>
      <c r="D56">
        <v>3307054.6666666665</v>
      </c>
      <c r="E56">
        <v>3270539</v>
      </c>
      <c r="F56">
        <v>3270539</v>
      </c>
      <c r="G56">
        <v>3679237</v>
      </c>
      <c r="H56">
        <v>662264.9</v>
      </c>
      <c r="I56">
        <v>1645157</v>
      </c>
    </row>
    <row r="57" spans="3:9" x14ac:dyDescent="0.3">
      <c r="C57" t="s">
        <v>16</v>
      </c>
      <c r="D57">
        <v>4479851.333333333</v>
      </c>
      <c r="E57">
        <v>4443335</v>
      </c>
      <c r="F57">
        <v>4443335</v>
      </c>
    </row>
    <row r="58" spans="3:9" x14ac:dyDescent="0.3">
      <c r="C58" t="s">
        <v>16</v>
      </c>
      <c r="D58">
        <v>3360351.6666666665</v>
      </c>
      <c r="E58">
        <v>3323836</v>
      </c>
      <c r="F58">
        <v>3323836</v>
      </c>
    </row>
    <row r="59" spans="3:9" x14ac:dyDescent="0.3">
      <c r="C59" t="s">
        <v>17</v>
      </c>
      <c r="D59">
        <v>3668361.6666666665</v>
      </c>
      <c r="E59">
        <v>3631846</v>
      </c>
      <c r="F59">
        <v>3631846</v>
      </c>
      <c r="G59">
        <v>3621968</v>
      </c>
      <c r="H59">
        <v>65552.13</v>
      </c>
      <c r="I59">
        <v>162840.5</v>
      </c>
    </row>
    <row r="60" spans="3:9" x14ac:dyDescent="0.3">
      <c r="C60" t="s">
        <v>17</v>
      </c>
      <c r="D60">
        <v>3588553.3333333335</v>
      </c>
      <c r="E60">
        <v>3552037</v>
      </c>
      <c r="F60">
        <v>3552037</v>
      </c>
    </row>
    <row r="61" spans="3:9" x14ac:dyDescent="0.3">
      <c r="C61" t="s">
        <v>17</v>
      </c>
      <c r="D61">
        <v>3718535.6666666665</v>
      </c>
      <c r="E61">
        <v>3682020</v>
      </c>
      <c r="F61">
        <v>3682020</v>
      </c>
    </row>
    <row r="62" spans="3:9" x14ac:dyDescent="0.3">
      <c r="C62" t="s">
        <v>7</v>
      </c>
      <c r="D62">
        <v>4406276.666666667</v>
      </c>
      <c r="E62">
        <v>4369761</v>
      </c>
      <c r="F62">
        <v>4369761</v>
      </c>
      <c r="G62">
        <v>3609958</v>
      </c>
      <c r="H62">
        <v>840100</v>
      </c>
      <c r="I62">
        <v>2086924</v>
      </c>
    </row>
    <row r="63" spans="3:9" x14ac:dyDescent="0.3">
      <c r="C63" t="s">
        <v>7</v>
      </c>
      <c r="D63">
        <v>3788868.6666666665</v>
      </c>
      <c r="E63">
        <v>3752353</v>
      </c>
      <c r="F63">
        <v>3752353</v>
      </c>
    </row>
    <row r="64" spans="3:9" x14ac:dyDescent="0.3">
      <c r="C64" t="s">
        <v>7</v>
      </c>
      <c r="D64">
        <v>2744277.3333333335</v>
      </c>
      <c r="E64">
        <v>2707761</v>
      </c>
      <c r="F64">
        <v>2707761</v>
      </c>
    </row>
    <row r="65" spans="3:9" x14ac:dyDescent="0.3">
      <c r="C65" t="s">
        <v>8</v>
      </c>
      <c r="D65">
        <v>4018081.3333333335</v>
      </c>
      <c r="E65">
        <v>3981565</v>
      </c>
      <c r="F65">
        <v>3981565</v>
      </c>
      <c r="G65">
        <v>3107517</v>
      </c>
      <c r="H65">
        <v>856460.6</v>
      </c>
      <c r="I65">
        <v>2127566</v>
      </c>
    </row>
    <row r="66" spans="3:9" x14ac:dyDescent="0.3">
      <c r="C66" t="s">
        <v>8</v>
      </c>
      <c r="D66">
        <v>3107702.3333333335</v>
      </c>
      <c r="E66">
        <v>3071186</v>
      </c>
      <c r="F66">
        <v>3071186</v>
      </c>
    </row>
    <row r="67" spans="3:9" x14ac:dyDescent="0.3">
      <c r="C67" t="s">
        <v>8</v>
      </c>
      <c r="D67">
        <v>2306315.6666666665</v>
      </c>
      <c r="E67">
        <v>2269800</v>
      </c>
      <c r="F67">
        <v>2269800</v>
      </c>
    </row>
    <row r="68" spans="3:9" x14ac:dyDescent="0.3">
      <c r="C68" t="s">
        <v>9</v>
      </c>
      <c r="D68">
        <v>4004250</v>
      </c>
      <c r="E68">
        <v>3967734</v>
      </c>
      <c r="F68">
        <v>3967734</v>
      </c>
      <c r="G68">
        <v>3506231</v>
      </c>
      <c r="H68">
        <v>441086</v>
      </c>
      <c r="I68">
        <v>1095719</v>
      </c>
    </row>
    <row r="69" spans="3:9" x14ac:dyDescent="0.3">
      <c r="C69" t="s">
        <v>9</v>
      </c>
      <c r="D69">
        <v>3498592.6666666665</v>
      </c>
      <c r="E69">
        <v>3462077</v>
      </c>
      <c r="F69">
        <v>3462077</v>
      </c>
    </row>
    <row r="70" spans="3:9" x14ac:dyDescent="0.3">
      <c r="C70" t="s">
        <v>9</v>
      </c>
      <c r="D70">
        <v>3125398.6666666665</v>
      </c>
      <c r="E70">
        <v>3088883</v>
      </c>
      <c r="F70">
        <v>3088883</v>
      </c>
    </row>
    <row r="71" spans="3:9" x14ac:dyDescent="0.3">
      <c r="C71" t="s">
        <v>10</v>
      </c>
      <c r="D71">
        <v>4913703.333333333</v>
      </c>
      <c r="E71">
        <v>4877187</v>
      </c>
      <c r="F71">
        <v>4877187</v>
      </c>
      <c r="G71">
        <v>4278981</v>
      </c>
      <c r="H71">
        <v>519990.6</v>
      </c>
      <c r="I71">
        <v>1291728</v>
      </c>
    </row>
    <row r="72" spans="3:9" x14ac:dyDescent="0.3">
      <c r="C72" t="s">
        <v>10</v>
      </c>
      <c r="D72">
        <v>3971643</v>
      </c>
      <c r="E72">
        <v>3935127</v>
      </c>
      <c r="F72">
        <v>3935127</v>
      </c>
    </row>
    <row r="73" spans="3:9" x14ac:dyDescent="0.3">
      <c r="C73" t="s">
        <v>10</v>
      </c>
      <c r="D73">
        <v>4061146</v>
      </c>
      <c r="E73">
        <v>4024630</v>
      </c>
      <c r="F73">
        <v>4024630</v>
      </c>
    </row>
    <row r="75" spans="3:9" ht="15.6" x14ac:dyDescent="0.3">
      <c r="C75" s="29" t="s">
        <v>96</v>
      </c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K43"/>
  <sheetViews>
    <sheetView topLeftCell="A10" workbookViewId="0">
      <selection activeCell="J40" sqref="J40"/>
    </sheetView>
  </sheetViews>
  <sheetFormatPr defaultRowHeight="14.4" x14ac:dyDescent="0.3"/>
  <cols>
    <col min="4" max="4" width="12" bestFit="1" customWidth="1"/>
  </cols>
  <sheetData>
    <row r="3" spans="2:11" x14ac:dyDescent="0.3">
      <c r="C3" t="s">
        <v>50</v>
      </c>
    </row>
    <row r="6" spans="2:11" x14ac:dyDescent="0.3">
      <c r="B6" s="18" t="s">
        <v>47</v>
      </c>
      <c r="C6" s="18" t="s">
        <v>46</v>
      </c>
      <c r="D6" s="18" t="s">
        <v>28</v>
      </c>
      <c r="E6" s="18" t="s">
        <v>29</v>
      </c>
      <c r="F6" s="18" t="s">
        <v>30</v>
      </c>
      <c r="G6" s="18" t="s">
        <v>31</v>
      </c>
      <c r="H6" s="18" t="s">
        <v>32</v>
      </c>
      <c r="I6" s="18" t="s">
        <v>33</v>
      </c>
      <c r="J6" s="18" t="s">
        <v>34</v>
      </c>
      <c r="K6" s="18" t="s">
        <v>35</v>
      </c>
    </row>
    <row r="7" spans="2:11" x14ac:dyDescent="0.3">
      <c r="B7">
        <v>5109636</v>
      </c>
      <c r="C7">
        <v>934.5</v>
      </c>
      <c r="D7">
        <v>4226978</v>
      </c>
      <c r="E7">
        <v>3631846</v>
      </c>
      <c r="F7">
        <v>3270539</v>
      </c>
      <c r="G7">
        <v>3870931</v>
      </c>
      <c r="H7">
        <v>4369761</v>
      </c>
      <c r="I7">
        <v>4877187</v>
      </c>
      <c r="J7">
        <v>3981565</v>
      </c>
      <c r="K7">
        <v>3967734</v>
      </c>
    </row>
    <row r="8" spans="2:11" x14ac:dyDescent="0.3">
      <c r="B8">
        <v>3994209</v>
      </c>
      <c r="C8">
        <v>115.75</v>
      </c>
      <c r="D8">
        <v>3118033</v>
      </c>
      <c r="E8">
        <v>3552037</v>
      </c>
      <c r="F8">
        <v>4443335</v>
      </c>
      <c r="G8">
        <v>3223601</v>
      </c>
      <c r="H8">
        <v>3752353</v>
      </c>
      <c r="I8">
        <v>3935127</v>
      </c>
      <c r="J8">
        <v>3071186</v>
      </c>
      <c r="K8">
        <v>3462077</v>
      </c>
    </row>
    <row r="9" spans="2:11" x14ac:dyDescent="0.3">
      <c r="B9">
        <v>4607081</v>
      </c>
      <c r="C9">
        <v>9039</v>
      </c>
      <c r="D9">
        <v>3706158</v>
      </c>
      <c r="E9">
        <v>3682020</v>
      </c>
      <c r="F9">
        <v>3323836</v>
      </c>
      <c r="G9">
        <v>3760726</v>
      </c>
      <c r="H9">
        <v>2707761</v>
      </c>
      <c r="I9">
        <v>4024630</v>
      </c>
      <c r="J9">
        <v>2269800</v>
      </c>
      <c r="K9">
        <v>3088883</v>
      </c>
    </row>
    <row r="13" spans="2:11" x14ac:dyDescent="0.3">
      <c r="B13" t="s">
        <v>51</v>
      </c>
    </row>
    <row r="15" spans="2:11" ht="15" thickBot="1" x14ac:dyDescent="0.35">
      <c r="B15" t="s">
        <v>52</v>
      </c>
    </row>
    <row r="16" spans="2:11" x14ac:dyDescent="0.3">
      <c r="B16" s="25" t="s">
        <v>53</v>
      </c>
      <c r="C16" s="25" t="s">
        <v>54</v>
      </c>
      <c r="D16" s="25" t="s">
        <v>55</v>
      </c>
      <c r="E16" s="25" t="s">
        <v>56</v>
      </c>
      <c r="F16" s="25" t="s">
        <v>57</v>
      </c>
      <c r="H16" s="28" t="s">
        <v>90</v>
      </c>
    </row>
    <row r="17" spans="2:8" x14ac:dyDescent="0.3">
      <c r="B17" s="23" t="s">
        <v>47</v>
      </c>
      <c r="C17" s="23">
        <v>3</v>
      </c>
      <c r="D17" s="23">
        <v>13710926</v>
      </c>
      <c r="E17" s="23">
        <v>4570308.666666667</v>
      </c>
      <c r="F17" s="23">
        <v>312058501456.33331</v>
      </c>
      <c r="H17">
        <v>2963061</v>
      </c>
    </row>
    <row r="18" spans="2:8" x14ac:dyDescent="0.3">
      <c r="B18" s="23" t="s">
        <v>46</v>
      </c>
      <c r="C18" s="23">
        <v>3</v>
      </c>
      <c r="D18" s="23">
        <v>10089.25</v>
      </c>
      <c r="E18" s="23">
        <v>3363.0833333333335</v>
      </c>
      <c r="F18" s="23">
        <v>24329610.395833332</v>
      </c>
      <c r="H18" t="s">
        <v>91</v>
      </c>
    </row>
    <row r="19" spans="2:8" x14ac:dyDescent="0.3">
      <c r="B19" s="23" t="s">
        <v>14</v>
      </c>
      <c r="C19" s="23">
        <v>3</v>
      </c>
      <c r="D19" s="23">
        <v>11051169</v>
      </c>
      <c r="E19" s="23">
        <v>3683723</v>
      </c>
      <c r="F19" s="23">
        <v>307817250175</v>
      </c>
      <c r="H19" t="s">
        <v>92</v>
      </c>
    </row>
    <row r="20" spans="2:8" x14ac:dyDescent="0.3">
      <c r="B20" s="23" t="s">
        <v>17</v>
      </c>
      <c r="C20" s="23">
        <v>3</v>
      </c>
      <c r="D20" s="23">
        <v>10865903</v>
      </c>
      <c r="E20" s="23">
        <v>3621967.6666666665</v>
      </c>
      <c r="F20" s="23">
        <v>4297081174.333333</v>
      </c>
      <c r="H20" t="s">
        <v>92</v>
      </c>
    </row>
    <row r="21" spans="2:8" x14ac:dyDescent="0.3">
      <c r="B21" s="23" t="s">
        <v>16</v>
      </c>
      <c r="C21" s="23">
        <v>3</v>
      </c>
      <c r="D21" s="23">
        <v>11037710</v>
      </c>
      <c r="E21" s="23">
        <v>3679236.6666666665</v>
      </c>
      <c r="F21" s="23">
        <v>438594839804.33203</v>
      </c>
      <c r="H21" t="s">
        <v>92</v>
      </c>
    </row>
    <row r="22" spans="2:8" x14ac:dyDescent="0.3">
      <c r="B22" s="23" t="s">
        <v>15</v>
      </c>
      <c r="C22" s="23">
        <v>3</v>
      </c>
      <c r="D22" s="23">
        <v>10855258</v>
      </c>
      <c r="E22" s="23">
        <v>3618419.3333333335</v>
      </c>
      <c r="F22" s="23">
        <v>119947422758.33334</v>
      </c>
      <c r="H22" t="s">
        <v>92</v>
      </c>
    </row>
    <row r="23" spans="2:8" x14ac:dyDescent="0.3">
      <c r="B23" s="23" t="s">
        <v>7</v>
      </c>
      <c r="C23" s="23">
        <v>3</v>
      </c>
      <c r="D23" s="23">
        <v>10829875</v>
      </c>
      <c r="E23" s="23">
        <v>3609958.3333333335</v>
      </c>
      <c r="F23" s="23">
        <v>705768180821.33203</v>
      </c>
      <c r="H23" t="s">
        <v>92</v>
      </c>
    </row>
    <row r="24" spans="2:8" x14ac:dyDescent="0.3">
      <c r="B24" s="23" t="s">
        <v>10</v>
      </c>
      <c r="C24" s="23">
        <v>3</v>
      </c>
      <c r="D24" s="23">
        <v>12836944</v>
      </c>
      <c r="E24" s="23">
        <v>4278981.333333333</v>
      </c>
      <c r="F24" s="23">
        <v>270390211476.33334</v>
      </c>
      <c r="H24" t="s">
        <v>92</v>
      </c>
    </row>
    <row r="25" spans="2:8" x14ac:dyDescent="0.3">
      <c r="B25" s="23" t="s">
        <v>8</v>
      </c>
      <c r="C25" s="23">
        <v>3</v>
      </c>
      <c r="D25" s="23">
        <v>9322551</v>
      </c>
      <c r="E25" s="23">
        <v>3107517</v>
      </c>
      <c r="F25" s="23">
        <v>733524809977</v>
      </c>
      <c r="H25" t="s">
        <v>92</v>
      </c>
    </row>
    <row r="26" spans="2:8" ht="15" thickBot="1" x14ac:dyDescent="0.35">
      <c r="B26" s="24" t="s">
        <v>9</v>
      </c>
      <c r="C26" s="24">
        <v>3</v>
      </c>
      <c r="D26" s="24">
        <v>10518694</v>
      </c>
      <c r="E26" s="24">
        <v>3506231.3333333335</v>
      </c>
      <c r="F26" s="24">
        <v>194556973914.33203</v>
      </c>
      <c r="H26" t="s">
        <v>92</v>
      </c>
    </row>
    <row r="29" spans="2:8" ht="15" thickBot="1" x14ac:dyDescent="0.35">
      <c r="B29" t="s">
        <v>58</v>
      </c>
    </row>
    <row r="30" spans="2:8" x14ac:dyDescent="0.3">
      <c r="B30" s="25" t="s">
        <v>59</v>
      </c>
      <c r="C30" s="25" t="s">
        <v>60</v>
      </c>
      <c r="D30" s="25" t="s">
        <v>61</v>
      </c>
      <c r="E30" s="25" t="s">
        <v>62</v>
      </c>
      <c r="F30" s="25" t="s">
        <v>63</v>
      </c>
      <c r="G30" s="25" t="s">
        <v>64</v>
      </c>
      <c r="H30" s="25" t="s">
        <v>65</v>
      </c>
    </row>
    <row r="31" spans="2:8" x14ac:dyDescent="0.3">
      <c r="B31" s="23" t="s">
        <v>66</v>
      </c>
      <c r="C31" s="23">
        <v>42196429546500.492</v>
      </c>
      <c r="D31" s="23">
        <v>9</v>
      </c>
      <c r="E31" s="23">
        <v>4688492171833.3877</v>
      </c>
      <c r="F31" s="23">
        <v>15.187959680912195</v>
      </c>
      <c r="G31" s="23">
        <v>4.0803635340300022E-7</v>
      </c>
      <c r="H31" s="23">
        <v>2.39281410844228</v>
      </c>
    </row>
    <row r="32" spans="2:8" x14ac:dyDescent="0.3">
      <c r="B32" s="23" t="s">
        <v>67</v>
      </c>
      <c r="C32" s="23">
        <v>6173959202335.458</v>
      </c>
      <c r="D32" s="23">
        <v>20</v>
      </c>
      <c r="E32" s="23">
        <v>308697960116.77289</v>
      </c>
      <c r="F32" s="23"/>
      <c r="G32" s="23"/>
      <c r="H32" s="23"/>
    </row>
    <row r="33" spans="2:8" x14ac:dyDescent="0.3">
      <c r="B33" s="23"/>
      <c r="C33" s="23"/>
      <c r="D33" s="23"/>
      <c r="E33" s="23"/>
      <c r="F33" s="23"/>
      <c r="G33" s="23"/>
      <c r="H33" s="23"/>
    </row>
    <row r="34" spans="2:8" ht="15" thickBot="1" x14ac:dyDescent="0.35">
      <c r="B34" s="24" t="s">
        <v>68</v>
      </c>
      <c r="C34" s="24">
        <v>48370388748835.953</v>
      </c>
      <c r="D34" s="24">
        <v>29</v>
      </c>
      <c r="E34" s="24"/>
      <c r="F34" s="24"/>
      <c r="G34" s="24"/>
      <c r="H34" s="24"/>
    </row>
    <row r="36" spans="2:8" ht="15.6" x14ac:dyDescent="0.35">
      <c r="B36" t="s">
        <v>88</v>
      </c>
      <c r="E36" s="27"/>
      <c r="F36" s="27" t="s">
        <v>77</v>
      </c>
      <c r="G36" s="27"/>
      <c r="H36" s="30">
        <v>309000000000</v>
      </c>
    </row>
    <row r="37" spans="2:8" x14ac:dyDescent="0.3">
      <c r="E37" s="27"/>
      <c r="F37" s="27" t="s">
        <v>78</v>
      </c>
      <c r="G37" s="27"/>
      <c r="H37" s="27">
        <v>3</v>
      </c>
    </row>
    <row r="38" spans="2:8" x14ac:dyDescent="0.3">
      <c r="B38" t="s">
        <v>89</v>
      </c>
      <c r="E38" s="27"/>
      <c r="F38" s="27" t="s">
        <v>79</v>
      </c>
      <c r="G38" s="27"/>
      <c r="H38" s="27">
        <f>H36/H37</f>
        <v>103000000000</v>
      </c>
    </row>
    <row r="39" spans="2:8" x14ac:dyDescent="0.3">
      <c r="E39" s="27"/>
      <c r="F39" s="27" t="s">
        <v>80</v>
      </c>
      <c r="G39" s="27"/>
      <c r="H39" s="27">
        <f>SQRT(H38)</f>
        <v>320936.13071762427</v>
      </c>
    </row>
    <row r="40" spans="2:8" x14ac:dyDescent="0.3">
      <c r="E40" s="27" t="s">
        <v>81</v>
      </c>
      <c r="F40" s="27" t="s">
        <v>82</v>
      </c>
      <c r="G40" s="27"/>
      <c r="H40" s="27">
        <v>10</v>
      </c>
    </row>
    <row r="41" spans="2:8" x14ac:dyDescent="0.3">
      <c r="E41" s="27" t="s">
        <v>83</v>
      </c>
      <c r="F41" s="26" t="s">
        <v>84</v>
      </c>
      <c r="G41" s="26"/>
      <c r="H41" s="27">
        <v>20</v>
      </c>
    </row>
    <row r="42" spans="2:8" x14ac:dyDescent="0.3">
      <c r="E42" s="27" t="s">
        <v>85</v>
      </c>
      <c r="F42" s="27"/>
      <c r="G42" s="27"/>
      <c r="H42" s="27">
        <v>5.008</v>
      </c>
    </row>
    <row r="43" spans="2:8" x14ac:dyDescent="0.3">
      <c r="E43" s="27" t="s">
        <v>86</v>
      </c>
      <c r="F43" s="27" t="s">
        <v>87</v>
      </c>
      <c r="G43" s="27"/>
      <c r="H43" s="27">
        <f>H42*H39</f>
        <v>1607248.1426338623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16"/>
  <sheetViews>
    <sheetView tabSelected="1" workbookViewId="0">
      <selection activeCell="D20" sqref="D20"/>
    </sheetView>
  </sheetViews>
  <sheetFormatPr defaultRowHeight="14.4" x14ac:dyDescent="0.3"/>
  <sheetData>
    <row r="3" spans="1:12" x14ac:dyDescent="0.3">
      <c r="C3" t="s">
        <v>47</v>
      </c>
      <c r="D3" t="s">
        <v>46</v>
      </c>
      <c r="E3" t="s">
        <v>28</v>
      </c>
      <c r="F3" t="s">
        <v>29</v>
      </c>
      <c r="G3" t="s">
        <v>30</v>
      </c>
      <c r="H3" t="s">
        <v>31</v>
      </c>
      <c r="I3" t="s">
        <v>32</v>
      </c>
      <c r="J3" t="s">
        <v>33</v>
      </c>
      <c r="K3" t="s">
        <v>34</v>
      </c>
      <c r="L3" t="s">
        <v>35</v>
      </c>
    </row>
    <row r="4" spans="1:12" x14ac:dyDescent="0.3">
      <c r="C4" t="s">
        <v>47</v>
      </c>
      <c r="D4" t="s">
        <v>46</v>
      </c>
      <c r="E4" t="s">
        <v>69</v>
      </c>
      <c r="F4" t="s">
        <v>70</v>
      </c>
      <c r="G4" t="s">
        <v>71</v>
      </c>
      <c r="H4" t="s">
        <v>72</v>
      </c>
      <c r="I4" t="s">
        <v>73</v>
      </c>
      <c r="J4" t="s">
        <v>74</v>
      </c>
      <c r="K4" t="s">
        <v>75</v>
      </c>
      <c r="L4" t="s">
        <v>76</v>
      </c>
    </row>
    <row r="5" spans="1:12" x14ac:dyDescent="0.3">
      <c r="C5">
        <v>4570309</v>
      </c>
    </row>
    <row r="6" spans="1:12" x14ac:dyDescent="0.3">
      <c r="D6">
        <v>3363.1</v>
      </c>
    </row>
    <row r="7" spans="1:12" x14ac:dyDescent="0.3">
      <c r="E7">
        <v>3683723</v>
      </c>
    </row>
    <row r="8" spans="1:12" x14ac:dyDescent="0.3">
      <c r="F8">
        <v>3621968</v>
      </c>
    </row>
    <row r="9" spans="1:12" ht="16.2" x14ac:dyDescent="0.3">
      <c r="A9" t="s">
        <v>100</v>
      </c>
      <c r="G9">
        <v>3618419</v>
      </c>
    </row>
    <row r="10" spans="1:12" x14ac:dyDescent="0.3">
      <c r="H10">
        <v>3618419</v>
      </c>
    </row>
    <row r="11" spans="1:12" x14ac:dyDescent="0.3">
      <c r="I11">
        <v>3609958</v>
      </c>
    </row>
    <row r="12" spans="1:12" x14ac:dyDescent="0.3">
      <c r="J12">
        <v>4278981</v>
      </c>
    </row>
    <row r="13" spans="1:12" x14ac:dyDescent="0.3">
      <c r="K13">
        <v>3107517</v>
      </c>
    </row>
    <row r="14" spans="1:12" x14ac:dyDescent="0.3">
      <c r="L14">
        <v>3506231</v>
      </c>
    </row>
    <row r="16" spans="1:12" ht="16.2" x14ac:dyDescent="0.3">
      <c r="A16" t="s">
        <v>99</v>
      </c>
      <c r="C16">
        <v>1387694</v>
      </c>
      <c r="D16">
        <v>12253</v>
      </c>
      <c r="E16">
        <v>1378231</v>
      </c>
      <c r="F16">
        <v>162840.5</v>
      </c>
      <c r="G16">
        <v>1645157</v>
      </c>
      <c r="H16">
        <v>860342</v>
      </c>
      <c r="I16">
        <v>2086924</v>
      </c>
      <c r="J16">
        <v>1291728</v>
      </c>
      <c r="K16">
        <v>2127566</v>
      </c>
      <c r="L16">
        <v>1095719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Extract assay 3T3`s Raw data</vt:lpstr>
      <vt:lpstr>ANOVA for 3T3`s</vt:lpstr>
      <vt:lpstr>Figure for 3T3`s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Eileen Ingham</dc:creator>
  <cp:lastModifiedBy>Eileen Ingham</cp:lastModifiedBy>
  <dcterms:created xsi:type="dcterms:W3CDTF">2015-11-25T11:03:25Z</dcterms:created>
  <dcterms:modified xsi:type="dcterms:W3CDTF">2015-12-10T16:10:48Z</dcterms:modified>
</cp:coreProperties>
</file>