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2.xml" ContentType="application/vnd.ms-office.chartstyle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leeds365-my.sharepoint.com/personal/umpc_leeds_ac_uk/Documents/3. Systematic review TPP manuscript/Resubmission files/"/>
    </mc:Choice>
  </mc:AlternateContent>
  <xr:revisionPtr revIDLastSave="1" documentId="11_EC90081083378C3E6523247E56B649CF63407DC1" xr6:coauthVersionLast="47" xr6:coauthVersionMax="47" xr10:uidLastSave="{36B04F1D-17DA-496A-A8F0-8192D79BD775}"/>
  <bookViews>
    <workbookView minimized="1" xWindow="4200" yWindow="1668" windowWidth="13296" windowHeight="9996" firstSheet="2" activeTab="3" xr2:uid="{00000000-000D-0000-FFFF-FFFF00000000}"/>
  </bookViews>
  <sheets>
    <sheet name="Unmet clinical need" sheetId="1" r:id="rId1"/>
    <sheet name="Analytical performance" sheetId="2" r:id="rId2"/>
    <sheet name="Clinical validity" sheetId="4" r:id="rId3"/>
    <sheet name="Human factors" sheetId="5" r:id="rId4"/>
    <sheet name="Infrastructural requirements" sheetId="6" r:id="rId5"/>
    <sheet name="Other clusters" sheetId="7" r:id="rId6"/>
    <sheet name="Non-test Characteristics" sheetId="8" r:id="rId7"/>
    <sheet name="Test characteristics" sheetId="9" r:id="rId8"/>
    <sheet name="Charact clustering" sheetId="1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3" i="10"/>
  <c r="I4" i="10"/>
  <c r="I46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3" i="10"/>
  <c r="F4" i="10"/>
  <c r="F16" i="10"/>
  <c r="F40" i="10"/>
  <c r="F46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3" i="10"/>
  <c r="DO47" i="9"/>
  <c r="DO48" i="9" s="1"/>
  <c r="C47" i="9" l="1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BA47" i="9"/>
  <c r="BB47" i="9"/>
  <c r="BC47" i="9"/>
  <c r="BD47" i="9"/>
  <c r="BE47" i="9"/>
  <c r="BF47" i="9"/>
  <c r="BG47" i="9"/>
  <c r="BH47" i="9"/>
  <c r="BI47" i="9"/>
  <c r="BJ47" i="9"/>
  <c r="BN47" i="9"/>
  <c r="BP47" i="9"/>
  <c r="BQ47" i="9"/>
  <c r="BR47" i="9"/>
  <c r="BS47" i="9"/>
  <c r="BT47" i="9"/>
  <c r="BU47" i="9"/>
  <c r="BV47" i="9"/>
  <c r="BW47" i="9"/>
  <c r="BX47" i="9"/>
  <c r="BY47" i="9"/>
  <c r="BZ47" i="9"/>
  <c r="CA47" i="9"/>
  <c r="CB47" i="9"/>
  <c r="CC47" i="9"/>
  <c r="CD47" i="9"/>
  <c r="CE47" i="9"/>
  <c r="CF47" i="9"/>
  <c r="CG47" i="9"/>
  <c r="CH47" i="9"/>
  <c r="CI47" i="9"/>
  <c r="CJ47" i="9"/>
  <c r="CK47" i="9"/>
  <c r="CL47" i="9"/>
  <c r="CN47" i="9"/>
  <c r="CP47" i="9"/>
  <c r="CQ47" i="9"/>
  <c r="CR47" i="9"/>
  <c r="CS47" i="9"/>
  <c r="CT47" i="9"/>
  <c r="CU47" i="9"/>
  <c r="CV47" i="9"/>
  <c r="CW47" i="9"/>
  <c r="CX47" i="9"/>
  <c r="CY47" i="9"/>
  <c r="CZ47" i="9"/>
  <c r="DA47" i="9"/>
  <c r="DB47" i="9"/>
  <c r="DC47" i="9"/>
  <c r="DD47" i="9"/>
  <c r="DE47" i="9"/>
  <c r="DF47" i="9"/>
  <c r="DG47" i="9"/>
  <c r="DH47" i="9"/>
  <c r="DI47" i="9"/>
  <c r="DJ47" i="9"/>
  <c r="DK47" i="9"/>
  <c r="DL47" i="9"/>
  <c r="DM47" i="9"/>
  <c r="DN47" i="9"/>
  <c r="DP47" i="9"/>
  <c r="DQ47" i="9"/>
  <c r="DR47" i="9"/>
  <c r="DS47" i="9"/>
  <c r="DT47" i="9"/>
  <c r="DV47" i="9"/>
  <c r="DW47" i="9"/>
  <c r="DZ47" i="9"/>
  <c r="EA47" i="9"/>
  <c r="EC47" i="9"/>
  <c r="EE47" i="9"/>
  <c r="EF47" i="9"/>
  <c r="EG47" i="9"/>
  <c r="EH47" i="9"/>
  <c r="EJ47" i="9"/>
  <c r="EK47" i="9"/>
  <c r="L48" i="9"/>
  <c r="BA48" i="9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E5" i="10" l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F45" i="10"/>
  <c r="F42" i="10"/>
  <c r="F41" i="10"/>
  <c r="D46" i="10"/>
  <c r="F39" i="10"/>
  <c r="F38" i="10"/>
  <c r="F37" i="10"/>
  <c r="F36" i="10"/>
  <c r="F35" i="10"/>
  <c r="F34" i="10"/>
  <c r="F33" i="10"/>
  <c r="F30" i="10"/>
  <c r="F29" i="10"/>
  <c r="F28" i="10"/>
  <c r="F26" i="10"/>
  <c r="F25" i="10"/>
  <c r="F24" i="10"/>
  <c r="F21" i="10"/>
  <c r="F20" i="10"/>
  <c r="F19" i="10"/>
  <c r="F18" i="10"/>
  <c r="F17" i="10"/>
  <c r="F15" i="10"/>
  <c r="D11" i="10"/>
  <c r="F12" i="10"/>
  <c r="F11" i="10"/>
  <c r="F10" i="10"/>
  <c r="F9" i="10"/>
  <c r="F8" i="10"/>
  <c r="F7" i="10"/>
  <c r="F6" i="10"/>
  <c r="F5" i="10"/>
  <c r="F13" i="10" l="1"/>
  <c r="F22" i="10"/>
  <c r="F31" i="10"/>
  <c r="F43" i="10"/>
  <c r="F3" i="10"/>
  <c r="F14" i="10"/>
  <c r="F23" i="10"/>
  <c r="F27" i="10"/>
  <c r="F32" i="10"/>
  <c r="F44" i="10"/>
  <c r="I5" i="10"/>
  <c r="I6" i="10"/>
  <c r="I7" i="10"/>
  <c r="I8" i="10"/>
  <c r="I9" i="10"/>
  <c r="I10" i="10"/>
  <c r="I11" i="10"/>
  <c r="I12" i="10"/>
  <c r="I13" i="10"/>
  <c r="I14" i="10"/>
  <c r="I15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1" i="10"/>
  <c r="I42" i="10"/>
  <c r="I43" i="10"/>
  <c r="I44" i="10"/>
  <c r="I45" i="10"/>
  <c r="ED47" i="9"/>
  <c r="EI47" i="9"/>
  <c r="BM47" i="9"/>
  <c r="BO47" i="9"/>
  <c r="BK47" i="9"/>
  <c r="DU47" i="9"/>
  <c r="BL47" i="9"/>
  <c r="EB47" i="9"/>
  <c r="CM47" i="9"/>
  <c r="CO47" i="9"/>
  <c r="D37" i="10"/>
  <c r="D15" i="10"/>
  <c r="D31" i="10"/>
  <c r="D34" i="10"/>
  <c r="D42" i="10"/>
  <c r="D8" i="10"/>
  <c r="D14" i="10"/>
  <c r="D18" i="10"/>
  <c r="D24" i="10"/>
  <c r="D28" i="10"/>
  <c r="D33" i="10"/>
  <c r="D13" i="10"/>
  <c r="D25" i="10"/>
  <c r="D38" i="10"/>
  <c r="D41" i="10"/>
  <c r="D43" i="10"/>
  <c r="D19" i="10"/>
  <c r="D23" i="10"/>
  <c r="D27" i="10"/>
  <c r="D32" i="10"/>
  <c r="D45" i="10"/>
  <c r="D7" i="10"/>
  <c r="D17" i="10"/>
  <c r="D22" i="10"/>
  <c r="D40" i="10"/>
  <c r="D44" i="10"/>
  <c r="D6" i="10"/>
  <c r="D12" i="10"/>
  <c r="D21" i="10"/>
  <c r="D26" i="10"/>
  <c r="D30" i="10"/>
  <c r="D36" i="10"/>
  <c r="D10" i="10"/>
  <c r="D5" i="10"/>
  <c r="D9" i="10"/>
  <c r="D16" i="10"/>
  <c r="D20" i="10"/>
  <c r="D29" i="10"/>
  <c r="D35" i="10"/>
  <c r="D39" i="10"/>
  <c r="I16" i="10"/>
  <c r="I40" i="10"/>
  <c r="DX47" i="9" l="1"/>
  <c r="I3" i="10"/>
  <c r="DY47" i="9"/>
  <c r="E3" i="10"/>
  <c r="H3" i="10"/>
  <c r="M48" i="9"/>
  <c r="EK48" i="9"/>
  <c r="E4" i="10" l="1"/>
  <c r="BR48" i="9"/>
  <c r="G53" i="10"/>
  <c r="U7" i="10" s="1"/>
  <c r="CX48" i="9"/>
  <c r="H4" i="10"/>
  <c r="DI48" i="9"/>
  <c r="E52" i="10"/>
  <c r="X6" i="10" s="1"/>
  <c r="E51" i="10"/>
  <c r="X5" i="10" s="1"/>
  <c r="G51" i="10"/>
  <c r="U5" i="10" s="1"/>
  <c r="G49" i="10"/>
  <c r="E54" i="10" l="1"/>
  <c r="X8" i="10" s="1"/>
  <c r="E55" i="10"/>
  <c r="X9" i="10" s="1"/>
  <c r="E50" i="10"/>
  <c r="X4" i="10" s="1"/>
  <c r="E49" i="10"/>
  <c r="E56" i="10" s="1"/>
  <c r="E47" i="10"/>
  <c r="E48" i="10" s="1"/>
  <c r="E53" i="10"/>
  <c r="X7" i="10" s="1"/>
  <c r="H53" i="10"/>
  <c r="W7" i="10" s="1"/>
  <c r="H55" i="10"/>
  <c r="W9" i="10" s="1"/>
  <c r="H51" i="10"/>
  <c r="W5" i="10" s="1"/>
  <c r="H50" i="10"/>
  <c r="W4" i="10" s="1"/>
  <c r="H52" i="10"/>
  <c r="W6" i="10" s="1"/>
  <c r="G55" i="10"/>
  <c r="U9" i="10" s="1"/>
  <c r="H49" i="10"/>
  <c r="W3" i="10" s="1"/>
  <c r="H54" i="10"/>
  <c r="W8" i="10" s="1"/>
  <c r="G47" i="10"/>
  <c r="G48" i="10" s="1"/>
  <c r="G52" i="10"/>
  <c r="U6" i="10" s="1"/>
  <c r="G50" i="10"/>
  <c r="U4" i="10" s="1"/>
  <c r="G54" i="10"/>
  <c r="U8" i="10" s="1"/>
  <c r="H47" i="10"/>
  <c r="H48" i="10" s="1"/>
  <c r="U3" i="10"/>
  <c r="DN48" i="9"/>
  <c r="DP48" i="9"/>
  <c r="DQ48" i="9"/>
  <c r="DR48" i="9"/>
  <c r="DS48" i="9"/>
  <c r="DU48" i="9"/>
  <c r="DV48" i="9"/>
  <c r="DW48" i="9"/>
  <c r="DX48" i="9"/>
  <c r="DY48" i="9"/>
  <c r="DZ48" i="9"/>
  <c r="EA48" i="9"/>
  <c r="EB48" i="9"/>
  <c r="EC48" i="9"/>
  <c r="ED48" i="9"/>
  <c r="EE48" i="9"/>
  <c r="EH48" i="9"/>
  <c r="EI48" i="9"/>
  <c r="EJ48" i="9"/>
  <c r="N48" i="9"/>
  <c r="O48" i="9"/>
  <c r="S48" i="9"/>
  <c r="T48" i="9"/>
  <c r="U48" i="9"/>
  <c r="V48" i="9"/>
  <c r="W48" i="9"/>
  <c r="X48" i="9"/>
  <c r="AA48" i="9"/>
  <c r="AB48" i="9"/>
  <c r="AE48" i="9"/>
  <c r="AH48" i="9"/>
  <c r="AI48" i="9"/>
  <c r="AL48" i="9"/>
  <c r="AM48" i="9"/>
  <c r="AP48" i="9"/>
  <c r="AQ48" i="9"/>
  <c r="AT48" i="9"/>
  <c r="AU48" i="9"/>
  <c r="AV48" i="9"/>
  <c r="AY48" i="9"/>
  <c r="AZ48" i="9"/>
  <c r="BB48" i="9"/>
  <c r="C49" i="10"/>
  <c r="D3" i="10"/>
  <c r="BM48" i="9"/>
  <c r="BO48" i="9"/>
  <c r="BP48" i="9"/>
  <c r="BQ48" i="9"/>
  <c r="D4" i="10"/>
  <c r="BV48" i="9"/>
  <c r="CB48" i="9"/>
  <c r="CG48" i="9"/>
  <c r="CP48" i="9"/>
  <c r="CQ48" i="9"/>
  <c r="B3" i="10"/>
  <c r="B47" i="9"/>
  <c r="B48" i="9" s="1"/>
  <c r="C48" i="9"/>
  <c r="D48" i="9"/>
  <c r="E48" i="9"/>
  <c r="F48" i="9"/>
  <c r="G48" i="9"/>
  <c r="H48" i="9"/>
  <c r="I48" i="9"/>
  <c r="J48" i="9"/>
  <c r="B4" i="10"/>
  <c r="X3" i="10" l="1"/>
  <c r="B52" i="10"/>
  <c r="P6" i="10" s="1"/>
  <c r="J53" i="10"/>
  <c r="V7" i="10" s="1"/>
  <c r="H56" i="10"/>
  <c r="F51" i="10"/>
  <c r="S5" i="10" s="1"/>
  <c r="G56" i="10"/>
  <c r="I47" i="10"/>
  <c r="I48" i="10" s="1"/>
  <c r="D54" i="10"/>
  <c r="R8" i="10" s="1"/>
  <c r="C52" i="10"/>
  <c r="Q6" i="10" s="1"/>
  <c r="F47" i="10"/>
  <c r="F49" i="10"/>
  <c r="S3" i="10" s="1"/>
  <c r="F54" i="10"/>
  <c r="S8" i="10" s="1"/>
  <c r="C47" i="10"/>
  <c r="F55" i="10"/>
  <c r="S9" i="10" s="1"/>
  <c r="F53" i="10"/>
  <c r="S7" i="10" s="1"/>
  <c r="F52" i="10"/>
  <c r="S6" i="10" s="1"/>
  <c r="D52" i="10"/>
  <c r="R6" i="10" s="1"/>
  <c r="J49" i="10"/>
  <c r="V3" i="10" s="1"/>
  <c r="D53" i="10"/>
  <c r="R7" i="10" s="1"/>
  <c r="C54" i="10"/>
  <c r="Q8" i="10" s="1"/>
  <c r="D47" i="10"/>
  <c r="D50" i="10"/>
  <c r="R4" i="10" s="1"/>
  <c r="D51" i="10"/>
  <c r="R5" i="10" s="1"/>
  <c r="F50" i="10"/>
  <c r="S4" i="10" s="1"/>
  <c r="D49" i="10"/>
  <c r="R3" i="10" s="1"/>
  <c r="D55" i="10"/>
  <c r="R9" i="10" s="1"/>
  <c r="I55" i="10"/>
  <c r="T9" i="10" s="1"/>
  <c r="I50" i="10"/>
  <c r="T4" i="10" s="1"/>
  <c r="B53" i="10"/>
  <c r="P7" i="10" s="1"/>
  <c r="C53" i="10"/>
  <c r="Q7" i="10" s="1"/>
  <c r="Q3" i="10"/>
  <c r="J52" i="10"/>
  <c r="V6" i="10" s="1"/>
  <c r="B51" i="10"/>
  <c r="P5" i="10" s="1"/>
  <c r="B47" i="10"/>
  <c r="I49" i="10"/>
  <c r="J51" i="10"/>
  <c r="V5" i="10" s="1"/>
  <c r="B50" i="10"/>
  <c r="P4" i="10" s="1"/>
  <c r="C51" i="10"/>
  <c r="Q5" i="10" s="1"/>
  <c r="I54" i="10"/>
  <c r="T8" i="10" s="1"/>
  <c r="J50" i="10"/>
  <c r="V4" i="10" s="1"/>
  <c r="B55" i="10"/>
  <c r="P9" i="10" s="1"/>
  <c r="B49" i="10"/>
  <c r="C50" i="10"/>
  <c r="Q4" i="10" s="1"/>
  <c r="I53" i="10"/>
  <c r="T7" i="10" s="1"/>
  <c r="J55" i="10"/>
  <c r="V9" i="10" s="1"/>
  <c r="B54" i="10"/>
  <c r="P8" i="10" s="1"/>
  <c r="C55" i="10"/>
  <c r="Q9" i="10" s="1"/>
  <c r="I52" i="10"/>
  <c r="T6" i="10" s="1"/>
  <c r="J47" i="10"/>
  <c r="J54" i="10"/>
  <c r="V8" i="10" s="1"/>
  <c r="I51" i="10"/>
  <c r="T5" i="10" s="1"/>
  <c r="F48" i="10" l="1"/>
  <c r="C48" i="10"/>
  <c r="D56" i="10"/>
  <c r="F56" i="10"/>
  <c r="D48" i="10"/>
  <c r="T3" i="10"/>
  <c r="I56" i="10"/>
  <c r="B48" i="10"/>
  <c r="C56" i="10"/>
  <c r="J48" i="10"/>
  <c r="J56" i="10"/>
  <c r="B56" i="10"/>
  <c r="P3" i="10"/>
  <c r="BL48" i="9"/>
  <c r="BN48" i="9"/>
  <c r="CN48" i="9"/>
  <c r="DH48" i="9"/>
  <c r="BJ48" i="9"/>
  <c r="CO48" i="9"/>
  <c r="BE48" i="9"/>
  <c r="CJ48" i="9"/>
  <c r="AX48" i="9"/>
  <c r="BC48" i="9"/>
  <c r="Z48" i="9"/>
  <c r="CR48" i="9"/>
  <c r="AR48" i="9"/>
  <c r="P48" i="9"/>
  <c r="CK48" i="9"/>
  <c r="CE48" i="9"/>
  <c r="AO48" i="9"/>
  <c r="DK48" i="9"/>
  <c r="CD48" i="9"/>
  <c r="DT48" i="9"/>
  <c r="Q48" i="9"/>
  <c r="CL48" i="9"/>
  <c r="K48" i="9"/>
  <c r="CW48" i="9"/>
  <c r="CV48" i="9"/>
  <c r="DM48" i="9"/>
  <c r="CF48" i="9"/>
  <c r="DL48" i="9"/>
  <c r="BY48" i="9"/>
  <c r="AK48" i="9"/>
  <c r="DE48" i="9"/>
  <c r="BX48" i="9"/>
  <c r="AN48" i="9"/>
  <c r="CI48" i="9"/>
  <c r="EF48" i="9"/>
  <c r="DB48" i="9"/>
  <c r="DG48" i="9"/>
  <c r="BZ48" i="9"/>
  <c r="DF48" i="9"/>
  <c r="BS48" i="9"/>
  <c r="CY48" i="9"/>
  <c r="AJ48" i="9"/>
  <c r="DJ48" i="9"/>
  <c r="CC48" i="9"/>
  <c r="AF48" i="9"/>
  <c r="AS48" i="9"/>
  <c r="BF48" i="9"/>
  <c r="CH48" i="9"/>
  <c r="CA48" i="9"/>
  <c r="DA48" i="9"/>
  <c r="BT48" i="9"/>
  <c r="CZ48" i="9"/>
  <c r="BH48" i="9"/>
  <c r="AD48" i="9"/>
  <c r="CS48" i="9"/>
  <c r="BK48" i="9"/>
  <c r="EG48" i="9"/>
  <c r="DD48" i="9"/>
  <c r="BW48" i="9"/>
  <c r="AC48" i="9"/>
  <c r="DC48" i="9"/>
  <c r="BU48" i="9"/>
  <c r="CU48" i="9"/>
  <c r="BI48" i="9"/>
  <c r="CT48" i="9"/>
  <c r="BD48" i="9"/>
  <c r="R48" i="9"/>
  <c r="CM48" i="9"/>
  <c r="BG48" i="9"/>
  <c r="AG48" i="9"/>
  <c r="AW48" i="9"/>
  <c r="Y4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Cocco</author>
  </authors>
  <commentList>
    <comment ref="L1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Paola Cocco:</t>
        </r>
        <r>
          <rPr>
            <sz val="9"/>
            <color indexed="81"/>
            <rFont val="Tahoma"/>
            <family val="2"/>
          </rPr>
          <t xml:space="preserve">
Given that this study includes both malaria and HAT I decided to include it as a part of vector borne disease to take into consideration both diseases
</t>
        </r>
      </text>
    </comment>
  </commentList>
</comments>
</file>

<file path=xl/sharedStrings.xml><?xml version="1.0" encoding="utf-8"?>
<sst xmlns="http://schemas.openxmlformats.org/spreadsheetml/2006/main" count="1918" uniqueCount="253">
  <si>
    <t>UNMET CLINICAL NEED</t>
  </si>
  <si>
    <t>Intended use</t>
  </si>
  <si>
    <t>Medical need</t>
  </si>
  <si>
    <t>Target population</t>
  </si>
  <si>
    <t>Target user</t>
  </si>
  <si>
    <t>Medical decision to be influenced</t>
  </si>
  <si>
    <t>Fit with clinical workflow</t>
  </si>
  <si>
    <t>Target level of health system</t>
  </si>
  <si>
    <t>Test rationale</t>
  </si>
  <si>
    <t>Description of test concept</t>
  </si>
  <si>
    <t>Proof of concept</t>
  </si>
  <si>
    <t>ANALYTICAL PERFORMANCE</t>
  </si>
  <si>
    <t>Analytical sensitivity</t>
  </si>
  <si>
    <t>Overlapping with clinical validity</t>
  </si>
  <si>
    <t>Analytical specificity</t>
  </si>
  <si>
    <t>Test performance with disease subgroups</t>
  </si>
  <si>
    <t>Assay design/format</t>
  </si>
  <si>
    <t>Overlapping with human factors</t>
  </si>
  <si>
    <t>Assay throughput</t>
  </si>
  <si>
    <t>(Generic) sensitivity</t>
  </si>
  <si>
    <t>Calibration</t>
  </si>
  <si>
    <t>(Generic) specificity</t>
  </si>
  <si>
    <t>Control/comparative reference method</t>
  </si>
  <si>
    <t xml:space="preserve">Result </t>
  </si>
  <si>
    <t>Cross reactivity</t>
  </si>
  <si>
    <t>Daily throughput (per module)</t>
  </si>
  <si>
    <t>Device failure/invalid rate</t>
  </si>
  <si>
    <t>Duration of valid result</t>
  </si>
  <si>
    <t>Duration of valid sample</t>
  </si>
  <si>
    <t>External quality control</t>
  </si>
  <si>
    <t>In use stability</t>
  </si>
  <si>
    <t>Indeterminate test results</t>
  </si>
  <si>
    <t xml:space="preserve">Interferences </t>
  </si>
  <si>
    <t>Internal quality control</t>
  </si>
  <si>
    <t>Kit quality indicators</t>
  </si>
  <si>
    <t>Limit of quantification/detection</t>
  </si>
  <si>
    <t>Linearity and quantitative ranges</t>
  </si>
  <si>
    <t>Manual sample/specimen preparation</t>
  </si>
  <si>
    <t>Multiplexing</t>
  </si>
  <si>
    <t xml:space="preserve">Need for operator to transfer a precise volume of sample </t>
  </si>
  <si>
    <t>Overall sample preparation</t>
  </si>
  <si>
    <t xml:space="preserve">Platform throughput </t>
  </si>
  <si>
    <t>Precision/concordance</t>
  </si>
  <si>
    <t>Quality control</t>
  </si>
  <si>
    <t>Quantification/quantitation</t>
  </si>
  <si>
    <t xml:space="preserve">Reagent integration/preparation </t>
  </si>
  <si>
    <t>Reagent kit (transport,storage and stability, supplies not included in kit)</t>
  </si>
  <si>
    <t xml:space="preserve">Reagent kit reconstitution/packing </t>
  </si>
  <si>
    <t>Reproducibility</t>
  </si>
  <si>
    <t>Reproducibility near clinical threshold</t>
  </si>
  <si>
    <t>Result stability</t>
  </si>
  <si>
    <t>Robustness</t>
  </si>
  <si>
    <t>Sample type</t>
  </si>
  <si>
    <t xml:space="preserve">Specimen/sample capacity and throughput </t>
  </si>
  <si>
    <t>Strain specificity</t>
  </si>
  <si>
    <t>Target molecule/pathogens (analyte to be detected)</t>
  </si>
  <si>
    <t>Time-to-result</t>
  </si>
  <si>
    <t>Type of analysis</t>
  </si>
  <si>
    <t>Volume sample/specimen</t>
  </si>
  <si>
    <t>CLINICAL VALIDITY</t>
  </si>
  <si>
    <t>Diagnostic/testing sensitivity</t>
  </si>
  <si>
    <t>Overlapping with analytical performance</t>
  </si>
  <si>
    <t xml:space="preserve">Overlapping with clinical utility </t>
  </si>
  <si>
    <t>Diagnostic/testing specificity</t>
  </si>
  <si>
    <t>What is the risk of an inaccurate test results?</t>
  </si>
  <si>
    <t>Positive predictive value</t>
  </si>
  <si>
    <t>Negative predictive value</t>
  </si>
  <si>
    <t>Field performance</t>
  </si>
  <si>
    <t>False recent ratio (%)</t>
  </si>
  <si>
    <t>Defined as '“The proportion of individuals in a particular population at a particular time infected for longer than an explicitly specified time cut-off (T) with a recent test result”</t>
  </si>
  <si>
    <t>HUMAN FACTORS</t>
  </si>
  <si>
    <t>Instruction for use</t>
  </si>
  <si>
    <t>Overlapping with infrastructural requirements</t>
  </si>
  <si>
    <t>Training and education</t>
  </si>
  <si>
    <t>Result</t>
  </si>
  <si>
    <t>Supplies needed</t>
  </si>
  <si>
    <t>Ease of test result interpretation</t>
  </si>
  <si>
    <t xml:space="preserve">Materials used </t>
  </si>
  <si>
    <t>Language</t>
  </si>
  <si>
    <t>Service and support</t>
  </si>
  <si>
    <t>User interface</t>
  </si>
  <si>
    <t>Tool format and complexity</t>
  </si>
  <si>
    <t>Test size and portability</t>
  </si>
  <si>
    <t>Unit size</t>
  </si>
  <si>
    <t>Test size and weight</t>
  </si>
  <si>
    <t>Labelling</t>
  </si>
  <si>
    <t>Assay packaging</t>
  </si>
  <si>
    <t>Result documentation-data display</t>
  </si>
  <si>
    <t>Patient identification capability</t>
  </si>
  <si>
    <t xml:space="preserve">Data input </t>
  </si>
  <si>
    <t>Data capture</t>
  </si>
  <si>
    <t>Data handling</t>
  </si>
  <si>
    <t>Data analysis</t>
  </si>
  <si>
    <t>Data export (connectivity and interoperability, electronics and software)</t>
  </si>
  <si>
    <t>Readout/reading system</t>
  </si>
  <si>
    <t>Test outcome (nature)</t>
  </si>
  <si>
    <t>Rate of errors in device interpretation</t>
  </si>
  <si>
    <t>User-induced failure rate</t>
  </si>
  <si>
    <t>Safety precautions (biosafety requirements)</t>
  </si>
  <si>
    <t>Hands-on-time</t>
  </si>
  <si>
    <t>Walkaway operation</t>
  </si>
  <si>
    <t xml:space="preserve">Equipment-specific human factors </t>
  </si>
  <si>
    <t>INFRASTRUCTURAL REQUIREMENTS</t>
  </si>
  <si>
    <t>Infrastructural requirements</t>
  </si>
  <si>
    <t>Power requirements</t>
  </si>
  <si>
    <t>Clean water</t>
  </si>
  <si>
    <t>Cold chain</t>
  </si>
  <si>
    <t>Biosafety requirements</t>
  </si>
  <si>
    <t>Ancillary supplies</t>
  </si>
  <si>
    <t>Storage conditions and shelf life</t>
  </si>
  <si>
    <t>Test stability</t>
  </si>
  <si>
    <t>Storage conditions prior utilisation</t>
  </si>
  <si>
    <t xml:space="preserve">Operating conditions </t>
  </si>
  <si>
    <t>Thermal tollerance of assay</t>
  </si>
  <si>
    <t>Temperature and humidity</t>
  </si>
  <si>
    <t>Shipping conditions</t>
  </si>
  <si>
    <t>Stability during transport</t>
  </si>
  <si>
    <t>Maintenace</t>
  </si>
  <si>
    <t>External maintenance</t>
  </si>
  <si>
    <t xml:space="preserve">Environmental tolerance of packaged test kit </t>
  </si>
  <si>
    <t>Need for additional equipment/test/spare parts</t>
  </si>
  <si>
    <t>Additional third party consumable</t>
  </si>
  <si>
    <t>Instrument infrastructural requirement</t>
  </si>
  <si>
    <t>Waste disposal</t>
  </si>
  <si>
    <t>Multiuse platform</t>
  </si>
  <si>
    <t>ENVIRONMENTAL IMPACT</t>
  </si>
  <si>
    <t>COSTS</t>
  </si>
  <si>
    <t>REGULATORY REQUIREMENTS</t>
  </si>
  <si>
    <t>CLINICAL UTILITY</t>
  </si>
  <si>
    <t>Environmental footprint</t>
  </si>
  <si>
    <t>Price/cost of individual test</t>
  </si>
  <si>
    <t>Regulatory requirements</t>
  </si>
  <si>
    <t>Intended outcome and linkage to care</t>
  </si>
  <si>
    <t>Cost per diagnosis</t>
  </si>
  <si>
    <t>Product registration path</t>
  </si>
  <si>
    <t>What is the risk of an inaccurate test result?</t>
  </si>
  <si>
    <t>Although the wording would suggest this is associated with diagnostic accuracy, the TPP under evaluation features information on the adverse effects following a false-positive test results (Lim 2018)</t>
  </si>
  <si>
    <t xml:space="preserve">What is the risk of an inaccurate test result? </t>
  </si>
  <si>
    <t>(Capital) cost per instrument</t>
  </si>
  <si>
    <t>Cost of platform to end user</t>
  </si>
  <si>
    <t>Cost of consumables</t>
  </si>
  <si>
    <t>Cost of manufacturing single use device</t>
  </si>
  <si>
    <t>Expected scale of manufacture</t>
  </si>
  <si>
    <t>Potential market</t>
  </si>
  <si>
    <t>Market segmentation/channels to the market</t>
  </si>
  <si>
    <t>Region(s) of commercialisation</t>
  </si>
  <si>
    <t xml:space="preserve">Competitive landscape </t>
  </si>
  <si>
    <t>Biology-related characteristics</t>
  </si>
  <si>
    <t>Characteristics unrelated to testing</t>
  </si>
  <si>
    <t>Mean duration of recent infection (days)</t>
  </si>
  <si>
    <t>Availability of diagnostic biomarker</t>
  </si>
  <si>
    <t xml:space="preserve">Taxonomic diagnosis </t>
  </si>
  <si>
    <t>Key assumptions</t>
  </si>
  <si>
    <t>Drug-susceptibility testing</t>
  </si>
  <si>
    <t>Funding agencies</t>
  </si>
  <si>
    <t>Priority of drugs tested</t>
  </si>
  <si>
    <t>Genetic sequencing</t>
  </si>
  <si>
    <t>Limit of m.tubercolosis detecting</t>
  </si>
  <si>
    <t xml:space="preserve">Phenotypic DST </t>
  </si>
  <si>
    <t>Mean time between failures</t>
  </si>
  <si>
    <t>Treatment-monitoring capability/possibility</t>
  </si>
  <si>
    <t>Limit of m. tubercolosis detecting (first and second reaction)</t>
  </si>
  <si>
    <t>Unmet clinical need</t>
  </si>
  <si>
    <t>Analytical validity</t>
  </si>
  <si>
    <t>Clinical validity</t>
  </si>
  <si>
    <t>Clinical utility</t>
  </si>
  <si>
    <t>Human factors</t>
  </si>
  <si>
    <t>Costs</t>
  </si>
  <si>
    <t>Environmental impact</t>
  </si>
  <si>
    <t>Article title</t>
  </si>
  <si>
    <t>Comparative reference method</t>
  </si>
  <si>
    <t>Target molecule/pathogens</t>
  </si>
  <si>
    <t>Sample capacity and throughput</t>
  </si>
  <si>
    <t>Overall test preparation</t>
  </si>
  <si>
    <t xml:space="preserve">Indeterminate results detection </t>
  </si>
  <si>
    <t>Repeatibility</t>
  </si>
  <si>
    <t>Robustness requirements</t>
  </si>
  <si>
    <t xml:space="preserve">Reproducibility </t>
  </si>
  <si>
    <t>Diagnostic sensitivity</t>
  </si>
  <si>
    <t>Diagnostic specificity</t>
  </si>
  <si>
    <t>Instrumentation size and portability</t>
  </si>
  <si>
    <t>Environmental footprint/profile</t>
  </si>
  <si>
    <t>Infrastructure requirements</t>
  </si>
  <si>
    <t>Thermal tolerance of assay</t>
  </si>
  <si>
    <t>Operating conditions</t>
  </si>
  <si>
    <t>Update on Zika Diagnostic Tests and WHO's Related Activities</t>
  </si>
  <si>
    <t>x</t>
  </si>
  <si>
    <t/>
  </si>
  <si>
    <t>Target Product Profile of a Molecular Drug-Susceptibility Test for Use in Microscopy Centers</t>
  </si>
  <si>
    <t>X</t>
  </si>
  <si>
    <t>Defining the needs for next generation assays for tuberculosis</t>
  </si>
  <si>
    <t>Point-of-Care Malaria Infection Detection Test For rapid detection of low-density, subclinical malaria infections</t>
  </si>
  <si>
    <t>Defining the next generation of Plasmodium vivax diagnostic tests for control and elimination: Target product profiles</t>
  </si>
  <si>
    <t>Target Product Profile for a Diagnostic Assay to Differentiate between Bacterial and Non-Bacterial Infections to Guide Antimicrobials Use in Resource-Limited Settings: An Expert Consensus</t>
  </si>
  <si>
    <t xml:space="preserve">High-priority target product profile for hepatitis C diagnosis in decentralized settings: Report of a consensus meeting. </t>
  </si>
  <si>
    <t>Matching diagnostics development to clinical need: Target product profile development for a point of care test for community-acquired lower respiratory tract infection</t>
  </si>
  <si>
    <t>Diagnostic tools for soil-transmitted helminths control and elimination programs: a pathway for diagnostic product development</t>
  </si>
  <si>
    <t>Molecular assays for antimalarial drug resistance surveillance: A target product profile</t>
  </si>
  <si>
    <t>Target Product Profile (TPP) for Chagas Disease Point-of-Care Diagnosis and Assessment of Response to Treatmen</t>
  </si>
  <si>
    <t>Optimising diagnosis of viraemic hepatitis C infection: the development of a target product profile</t>
  </si>
  <si>
    <t>A diagnostics platform for the integrated mapping, monitoring, and surveillance of neglected tropical diseases: Rationale and target product profiles</t>
  </si>
  <si>
    <t>Advancing prevention of sexually transmitted infections through point-of-care testing: target product profiles and landscape analysis</t>
  </si>
  <si>
    <t>Target product profiles for the diagnosis of Taenia solium taeniasis, neurocysticercosis and porcine cysticercosis</t>
  </si>
  <si>
    <t>Target Product Profile for Tests for Recent HIV Infection</t>
  </si>
  <si>
    <t>Target Product Profile: Rapid test for diagnosis of malaria and screening for hyman African trypanosomiasis (HAT)</t>
  </si>
  <si>
    <t>Target Product Profile: HIV Self-Test Version 4.1: A White Paper on the Evaluation of Current HIV Rapid Tests and Development of Core Specifications for Next-Generation HIV Tests</t>
  </si>
  <si>
    <t>Diagnostics for neglected tropical diseases: Defining the best tools through target product profiles</t>
  </si>
  <si>
    <t>Target Product Profile: Schistosomiasis Surveillance Diagnostic</t>
  </si>
  <si>
    <t>UNICEF Target Product Profile Rapid E.coli Detection (version 2.0)</t>
  </si>
  <si>
    <t>UNICEF Target Product Profile Rapid E.coli Detection (1.4)</t>
  </si>
  <si>
    <t>High-priority target product profile for new tubercolosis diagnostics: report of a consensus meeting</t>
  </si>
  <si>
    <t>Development of a Target Product Profile (TPP) and framework for evaluation for a test predicting progression from tubercolosis infection to active disease</t>
  </si>
  <si>
    <t>Specifications for a rapid diagnostic test for meningitis African meningitis belt/ Target product profile for the development of a new generation of rapid test for the diagnosis of bacterial meningitis</t>
  </si>
  <si>
    <t>Target Product Profile for Zaire ebolavirus rapid,simple test to be used in the control of the Ebola outbreak in West Africa</t>
  </si>
  <si>
    <t>Report of WHO-FIND meeting on diagnostics for Buruli ulcer</t>
  </si>
  <si>
    <t>Taenia solium taeniasis/cysticercosis diagnostic tools. Report of a stakeholder meeting</t>
  </si>
  <si>
    <t>New diagnostic tools in schistosomiasis</t>
  </si>
  <si>
    <t>Zika Virus Diagnostics: Target Product Profiles &amp; Supply Update</t>
  </si>
  <si>
    <t>Pneumonia Acute Respiratory Infection Diagnostic Aid-Target Product Profile Introduction</t>
  </si>
  <si>
    <t>Assessing the Dengue Diagnosis Capability Gap in the Military Health System</t>
  </si>
  <si>
    <t>Target Product Profile: Schistosomiasis Surveillance Diagnostic Lateral Flow Test CAA antigen</t>
  </si>
  <si>
    <t>Target Product Profile: Trachoma Surveillance Diagnostic-Post-Elimination Surveillance Antibody Lateral Flow Test</t>
  </si>
  <si>
    <t>Target Product Profile (TPP) - Point-of-Care HIV Viral Load Test</t>
  </si>
  <si>
    <t>Target Product Profile (TPP)- Point of care CD4 test</t>
  </si>
  <si>
    <t>Target Product Profile (TPP): Point of care EID test</t>
  </si>
  <si>
    <t>Target Product Profile (TPP): Combined HIV/Syphilis Test</t>
  </si>
  <si>
    <t>Incorporating user needs into product development for improved infection detection for malaria elimination programs</t>
  </si>
  <si>
    <t>Target Product Profile: Screening test for human African trypanosomiasis (HAT)</t>
  </si>
  <si>
    <t>Target Product Profile: Trachoma surveillance diagnostic-antigen lateral flow test</t>
  </si>
  <si>
    <t>Defining product requirements for field deployable yellow fever tests</t>
  </si>
  <si>
    <t>Target Product Profile: Schistosomiasis Surveillance Diagnostic - schistosoma genus-specific antibody lateral flow test post-elimination surveillance</t>
  </si>
  <si>
    <t>A Multiplex Multi-Analyte Diagnostic Platform</t>
  </si>
  <si>
    <t>TOT</t>
  </si>
  <si>
    <t>Analytical performance</t>
  </si>
  <si>
    <t>Disease area</t>
  </si>
  <si>
    <t>Year</t>
  </si>
  <si>
    <t>Type of publication</t>
  </si>
  <si>
    <t>Vector-borne disease/infection</t>
  </si>
  <si>
    <t>Journal article</t>
  </si>
  <si>
    <t>Vector-borne infection/diseases</t>
  </si>
  <si>
    <t>Respiratory infection</t>
  </si>
  <si>
    <t>Neglected tropical diseases</t>
  </si>
  <si>
    <t>Sexually transmitted infections/diseases</t>
  </si>
  <si>
    <t>Report</t>
  </si>
  <si>
    <t>Respiratory infections</t>
  </si>
  <si>
    <t>Severe febrile illness</t>
  </si>
  <si>
    <t>Ebola virus</t>
  </si>
  <si>
    <t>Meningits</t>
  </si>
  <si>
    <t>Meningitis</t>
  </si>
  <si>
    <t>Published TPP</t>
  </si>
  <si>
    <t>Poster</t>
  </si>
  <si>
    <t>Fever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</si>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</sst>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rgb="FF006100"/>
      <name val="Arial"/>
      <family val="2"/>
    </font>
    <font>
      <b/>
      <sz val="9"/>
      <name val="Calibri"/>
      <family val="2"/>
    </font>
    <font>
      <b/>
      <sz val="12"/>
      <color rgb="FF3F3F3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16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7" fillId="7" borderId="3" applyNumberFormat="0" applyAlignment="0" applyProtection="0"/>
    <xf numFmtId="0" fontId="8" fillId="7" borderId="2" applyNumberFormat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2" fillId="0" borderId="0"/>
    <xf numFmtId="0" fontId="1" fillId="0" borderId="0"/>
    <xf numFmtId="0" fontId="1" fillId="9" borderId="0" applyNumberFormat="0" applyBorder="0" applyAlignment="0" applyProtection="0"/>
    <xf numFmtId="0" fontId="15" fillId="7" borderId="3" applyNumberFormat="0" applyAlignment="0" applyProtection="0"/>
    <xf numFmtId="9" fontId="12" fillId="0" borderId="0" applyFont="0" applyFill="0" applyBorder="0" applyAlignment="0" applyProtection="0"/>
    <xf numFmtId="0" fontId="6" fillId="6" borderId="2" applyNumberFormat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2" fillId="0" borderId="0" xfId="0" applyFont="1"/>
    <xf numFmtId="0" fontId="1" fillId="0" borderId="0" xfId="1" applyFill="1"/>
    <xf numFmtId="0" fontId="1" fillId="0" borderId="0" xfId="1" applyFill="1" applyBorder="1"/>
    <xf numFmtId="0" fontId="0" fillId="2" borderId="0" xfId="0" applyFill="1"/>
    <xf numFmtId="0" fontId="1" fillId="0" borderId="1" xfId="1" applyBorder="1"/>
    <xf numFmtId="0" fontId="0" fillId="0" borderId="0" xfId="1" applyFont="1"/>
    <xf numFmtId="0" fontId="1" fillId="2" borderId="0" xfId="1" applyFill="1" applyBorder="1"/>
    <xf numFmtId="0" fontId="1" fillId="2" borderId="0" xfId="1" applyFill="1"/>
    <xf numFmtId="0" fontId="1" fillId="0" borderId="0" xfId="1" applyFill="1" applyAlignment="1">
      <alignment wrapText="1"/>
    </xf>
    <xf numFmtId="0" fontId="0" fillId="0" borderId="1" xfId="1" applyFont="1" applyBorder="1"/>
    <xf numFmtId="0" fontId="1" fillId="0" borderId="0" xfId="1" applyBorder="1"/>
    <xf numFmtId="0" fontId="0" fillId="0" borderId="0" xfId="0" applyFill="1"/>
    <xf numFmtId="0" fontId="2" fillId="0" borderId="0" xfId="0" applyFont="1" applyFill="1"/>
    <xf numFmtId="0" fontId="0" fillId="0" borderId="0" xfId="0" applyAlignment="1">
      <alignment wrapText="1"/>
    </xf>
    <xf numFmtId="0" fontId="1" fillId="0" borderId="0" xfId="1" applyAlignment="1">
      <alignment vertical="center"/>
    </xf>
    <xf numFmtId="0" fontId="11" fillId="0" borderId="0" xfId="0" applyFont="1"/>
    <xf numFmtId="0" fontId="12" fillId="0" borderId="0" xfId="9"/>
    <xf numFmtId="0" fontId="9" fillId="10" borderId="1" xfId="8" applyFont="1" applyBorder="1" applyAlignment="1">
      <alignment horizontal="center" vertical="center" wrapText="1"/>
    </xf>
    <xf numFmtId="0" fontId="14" fillId="11" borderId="7" xfId="10" applyFont="1" applyFill="1" applyBorder="1" applyAlignment="1">
      <alignment vertical="center" wrapText="1"/>
    </xf>
    <xf numFmtId="0" fontId="2" fillId="0" borderId="7" xfId="10" applyFont="1" applyBorder="1" applyAlignment="1">
      <alignment wrapText="1"/>
    </xf>
    <xf numFmtId="0" fontId="12" fillId="0" borderId="7" xfId="9" applyBorder="1"/>
    <xf numFmtId="0" fontId="15" fillId="7" borderId="8" xfId="12" applyBorder="1"/>
    <xf numFmtId="9" fontId="1" fillId="0" borderId="7" xfId="13" applyFont="1" applyBorder="1" applyAlignment="1">
      <alignment horizontal="center"/>
    </xf>
    <xf numFmtId="0" fontId="2" fillId="0" borderId="0" xfId="10" applyFont="1" applyFill="1" applyBorder="1" applyAlignment="1">
      <alignment wrapText="1"/>
    </xf>
    <xf numFmtId="0" fontId="12" fillId="0" borderId="0" xfId="9" applyAlignment="1">
      <alignment wrapText="1"/>
    </xf>
    <xf numFmtId="0" fontId="6" fillId="6" borderId="2" xfId="14" applyAlignment="1">
      <alignment vertical="center" wrapText="1"/>
    </xf>
    <xf numFmtId="0" fontId="14" fillId="11" borderId="9" xfId="10" applyFont="1" applyFill="1" applyBorder="1" applyAlignment="1">
      <alignment vertical="center" wrapText="1"/>
    </xf>
    <xf numFmtId="0" fontId="2" fillId="0" borderId="7" xfId="10" applyFont="1" applyFill="1" applyBorder="1" applyAlignment="1">
      <alignment wrapText="1"/>
    </xf>
    <xf numFmtId="9" fontId="0" fillId="0" borderId="0" xfId="13" applyFont="1"/>
    <xf numFmtId="9" fontId="12" fillId="0" borderId="0" xfId="9" applyNumberFormat="1"/>
    <xf numFmtId="0" fontId="2" fillId="0" borderId="0" xfId="1" applyFont="1" applyFill="1" applyAlignment="1">
      <alignment wrapText="1"/>
    </xf>
    <xf numFmtId="0" fontId="8" fillId="7" borderId="2" xfId="6"/>
    <xf numFmtId="9" fontId="12" fillId="0" borderId="0" xfId="15" applyFont="1"/>
    <xf numFmtId="0" fontId="1" fillId="0" borderId="10" xfId="1" applyBorder="1" applyAlignment="1">
      <alignment wrapText="1"/>
    </xf>
    <xf numFmtId="0" fontId="1" fillId="0" borderId="10" xfId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0" fillId="0" borderId="10" xfId="1" applyFont="1" applyBorder="1" applyAlignment="1">
      <alignment wrapText="1"/>
    </xf>
    <xf numFmtId="1" fontId="12" fillId="0" borderId="0" xfId="15" applyNumberFormat="1" applyFont="1"/>
    <xf numFmtId="0" fontId="3" fillId="3" borderId="0" xfId="2"/>
    <xf numFmtId="0" fontId="12" fillId="0" borderId="0" xfId="9" applyBorder="1"/>
    <xf numFmtId="0" fontId="0" fillId="2" borderId="0" xfId="0" applyFill="1" applyBorder="1"/>
    <xf numFmtId="0" fontId="0" fillId="0" borderId="0" xfId="0" applyBorder="1"/>
    <xf numFmtId="0" fontId="0" fillId="0" borderId="0" xfId="1" applyFont="1" applyFill="1" applyAlignment="1">
      <alignment wrapText="1"/>
    </xf>
    <xf numFmtId="0" fontId="0" fillId="0" borderId="0" xfId="1" applyFont="1" applyFill="1"/>
    <xf numFmtId="0" fontId="8" fillId="7" borderId="0" xfId="6" applyBorder="1" applyAlignment="1"/>
    <xf numFmtId="0" fontId="8" fillId="7" borderId="6" xfId="6" applyBorder="1" applyAlignment="1"/>
    <xf numFmtId="0" fontId="18" fillId="0" borderId="7" xfId="10" applyFont="1" applyFill="1" applyBorder="1" applyAlignment="1">
      <alignment wrapText="1"/>
    </xf>
    <xf numFmtId="0" fontId="19" fillId="0" borderId="7" xfId="10" applyFont="1" applyFill="1" applyBorder="1" applyAlignment="1">
      <alignment horizontal="center"/>
    </xf>
    <xf numFmtId="0" fontId="20" fillId="0" borderId="0" xfId="9" applyFont="1" applyFill="1"/>
    <xf numFmtId="0" fontId="20" fillId="0" borderId="7" xfId="9" applyFont="1" applyFill="1" applyBorder="1"/>
    <xf numFmtId="0" fontId="18" fillId="0" borderId="7" xfId="10" applyFont="1" applyBorder="1" applyAlignment="1">
      <alignment wrapText="1"/>
    </xf>
    <xf numFmtId="0" fontId="3" fillId="3" borderId="9" xfId="2" applyBorder="1" applyAlignment="1">
      <alignment vertical="center" wrapText="1"/>
    </xf>
    <xf numFmtId="0" fontId="5" fillId="5" borderId="9" xfId="4" applyBorder="1" applyAlignment="1">
      <alignment vertical="center" wrapText="1"/>
    </xf>
    <xf numFmtId="0" fontId="4" fillId="4" borderId="9" xfId="3" applyBorder="1" applyAlignment="1">
      <alignment vertical="center" wrapText="1"/>
    </xf>
    <xf numFmtId="0" fontId="14" fillId="11" borderId="9" xfId="1" applyFont="1" applyFill="1" applyBorder="1" applyAlignment="1">
      <alignment horizontal="center" vertical="center" wrapText="1"/>
    </xf>
    <xf numFmtId="0" fontId="7" fillId="7" borderId="16" xfId="5" applyBorder="1" applyAlignment="1">
      <alignment vertical="center" wrapText="1"/>
    </xf>
    <xf numFmtId="0" fontId="7" fillId="7" borderId="17" xfId="5" applyBorder="1" applyAlignment="1">
      <alignment vertical="center" wrapText="1"/>
    </xf>
    <xf numFmtId="0" fontId="9" fillId="8" borderId="9" xfId="7" applyFont="1" applyBorder="1" applyAlignment="1">
      <alignment vertical="center" wrapText="1"/>
    </xf>
    <xf numFmtId="0" fontId="8" fillId="7" borderId="18" xfId="6" applyBorder="1" applyAlignment="1">
      <alignment vertical="center" wrapText="1"/>
    </xf>
    <xf numFmtId="0" fontId="15" fillId="7" borderId="8" xfId="12" applyBorder="1" applyAlignment="1">
      <alignment horizontal="center"/>
    </xf>
    <xf numFmtId="0" fontId="19" fillId="0" borderId="7" xfId="4" applyFont="1" applyFill="1" applyBorder="1"/>
    <xf numFmtId="0" fontId="19" fillId="0" borderId="7" xfId="3" applyFont="1" applyFill="1" applyBorder="1"/>
    <xf numFmtId="0" fontId="19" fillId="0" borderId="7" xfId="11" applyFont="1" applyFill="1" applyBorder="1"/>
    <xf numFmtId="0" fontId="18" fillId="0" borderId="7" xfId="1" applyFont="1" applyFill="1" applyBorder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8" fillId="7" borderId="11" xfId="6" applyBorder="1" applyAlignment="1">
      <alignment horizontal="center" vertical="center" wrapText="1"/>
    </xf>
    <xf numFmtId="0" fontId="8" fillId="7" borderId="12" xfId="6" applyBorder="1" applyAlignment="1">
      <alignment horizontal="center" vertical="center" wrapText="1"/>
    </xf>
    <xf numFmtId="0" fontId="8" fillId="7" borderId="13" xfId="6" applyBorder="1" applyAlignment="1">
      <alignment horizontal="center" vertical="center" wrapText="1"/>
    </xf>
    <xf numFmtId="0" fontId="14" fillId="11" borderId="14" xfId="1" applyFont="1" applyFill="1" applyBorder="1" applyAlignment="1">
      <alignment horizontal="center" vertical="center" wrapText="1"/>
    </xf>
    <xf numFmtId="0" fontId="14" fillId="11" borderId="15" xfId="1" applyFont="1" applyFill="1" applyBorder="1" applyAlignment="1">
      <alignment horizontal="center" vertical="center" wrapText="1"/>
    </xf>
    <xf numFmtId="0" fontId="7" fillId="7" borderId="0" xfId="5" applyBorder="1" applyAlignment="1">
      <alignment horizontal="center" vertical="center" wrapText="1"/>
    </xf>
    <xf numFmtId="0" fontId="13" fillId="3" borderId="4" xfId="2" applyFont="1" applyBorder="1" applyAlignment="1">
      <alignment horizontal="center" vertical="center" wrapText="1"/>
    </xf>
    <xf numFmtId="0" fontId="13" fillId="3" borderId="5" xfId="2" applyFont="1" applyBorder="1" applyAlignment="1">
      <alignment horizontal="center"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5" xfId="1" applyFont="1" applyFill="1" applyBorder="1" applyAlignment="1">
      <alignment horizontal="center" vertical="center" wrapText="1"/>
    </xf>
    <xf numFmtId="0" fontId="14" fillId="11" borderId="5" xfId="10" applyFont="1" applyFill="1" applyBorder="1" applyAlignment="1">
      <alignment horizontal="center" vertical="center" wrapText="1"/>
    </xf>
    <xf numFmtId="0" fontId="4" fillId="4" borderId="5" xfId="3" applyBorder="1" applyAlignment="1">
      <alignment horizontal="center"/>
    </xf>
    <xf numFmtId="0" fontId="9" fillId="8" borderId="5" xfId="7" applyFont="1" applyBorder="1" applyAlignment="1">
      <alignment horizontal="center"/>
    </xf>
  </cellXfs>
  <cellStyles count="16">
    <cellStyle name="20% - Colore 4 2" xfId="11" xr:uid="{00000000-0005-0000-0000-000000000000}"/>
    <cellStyle name="Accent1" xfId="7" builtinId="29"/>
    <cellStyle name="Accent6" xfId="8" builtinId="49"/>
    <cellStyle name="Bad" xfId="3" builtinId="27"/>
    <cellStyle name="Calculation" xfId="6" builtinId="22"/>
    <cellStyle name="Good" xfId="2" builtinId="26"/>
    <cellStyle name="Input 2" xfId="14" xr:uid="{00000000-0005-0000-0000-000006000000}"/>
    <cellStyle name="Neutral" xfId="4" builtinId="28"/>
    <cellStyle name="Normal" xfId="0" builtinId="0"/>
    <cellStyle name="Normal 2" xfId="9" xr:uid="{00000000-0005-0000-0000-000009000000}"/>
    <cellStyle name="Normale 2" xfId="1" xr:uid="{00000000-0005-0000-0000-00000A000000}"/>
    <cellStyle name="Normale 2 2" xfId="10" xr:uid="{00000000-0005-0000-0000-00000B000000}"/>
    <cellStyle name="Output" xfId="5" builtinId="21"/>
    <cellStyle name="Output 2" xfId="12" xr:uid="{00000000-0005-0000-0000-00000D000000}"/>
    <cellStyle name="Percent" xfId="15" builtinId="5"/>
    <cellStyle name="Percent 2" xfId="13" xr:uid="{00000000-0005-0000-0000-00000F000000}"/>
  </cellStyles>
  <dxfs count="7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Test</a:t>
            </a:r>
            <a:r>
              <a:rPr lang="en-GB" baseline="0">
                <a:solidFill>
                  <a:sysClr val="windowText" lastClr="000000"/>
                </a:solidFill>
              </a:rPr>
              <a:t> characteristic categories</a:t>
            </a:r>
            <a:endParaRPr lang="en-GB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'Charact clustering'!$O$3</c:f>
              <c:strCache>
                <c:ptCount val="1"/>
                <c:pt idx="0">
                  <c:v>Vector-borne infection/diseases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clustering'!$P$3:$X$3</c:f>
              <c:numCache>
                <c:formatCode>General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7-4C0D-86A7-B91B3E95CA57}"/>
            </c:ext>
          </c:extLst>
        </c:ser>
        <c:ser>
          <c:idx val="1"/>
          <c:order val="1"/>
          <c:tx>
            <c:strRef>
              <c:f>'Charact clustering'!$O$4</c:f>
              <c:strCache>
                <c:ptCount val="1"/>
                <c:pt idx="0">
                  <c:v>Neglected tropical diseases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clustering'!$P$4:$X$4</c:f>
              <c:numCache>
                <c:formatCode>General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9</c:v>
                </c:pt>
                <c:pt idx="6">
                  <c:v>7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7-4C0D-86A7-B91B3E95CA57}"/>
            </c:ext>
          </c:extLst>
        </c:ser>
        <c:ser>
          <c:idx val="2"/>
          <c:order val="2"/>
          <c:tx>
            <c:strRef>
              <c:f>'Charact clustering'!$O$5</c:f>
              <c:strCache>
                <c:ptCount val="1"/>
                <c:pt idx="0">
                  <c:v>Sexually transmitted infections/diseases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clustering'!$P$5:$X$5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7-4C0D-86A7-B91B3E95CA57}"/>
            </c:ext>
          </c:extLst>
        </c:ser>
        <c:ser>
          <c:idx val="3"/>
          <c:order val="3"/>
          <c:tx>
            <c:strRef>
              <c:f>'Charact clustering'!$O$6</c:f>
              <c:strCache>
                <c:ptCount val="1"/>
                <c:pt idx="0">
                  <c:v>Respiratory infections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clustering'!$P$6:$X$6</c:f>
              <c:numCache>
                <c:formatCode>General</c:formatCode>
                <c:ptCount val="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7-4C0D-86A7-B91B3E95CA57}"/>
            </c:ext>
          </c:extLst>
        </c:ser>
        <c:ser>
          <c:idx val="5"/>
          <c:order val="4"/>
          <c:tx>
            <c:strRef>
              <c:f>'Charact clustering'!$O$8</c:f>
              <c:strCache>
                <c:ptCount val="1"/>
                <c:pt idx="0">
                  <c:v>Ebola virus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clustering'!$P$8:$X$8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A7-4C0D-86A7-B91B3E95CA57}"/>
            </c:ext>
          </c:extLst>
        </c:ser>
        <c:ser>
          <c:idx val="6"/>
          <c:order val="5"/>
          <c:tx>
            <c:strRef>
              <c:f>'Charact clustering'!$O$9</c:f>
              <c:strCache>
                <c:ptCount val="1"/>
                <c:pt idx="0">
                  <c:v>Meningits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clustering'!$P$9:$X$9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A7-4C0D-86A7-B91B3E95CA57}"/>
            </c:ext>
          </c:extLst>
        </c:ser>
        <c:ser>
          <c:idx val="4"/>
          <c:order val="6"/>
          <c:tx>
            <c:strRef>
              <c:f>'Charact clustering'!$O$7</c:f>
              <c:strCache>
                <c:ptCount val="1"/>
                <c:pt idx="0">
                  <c:v>Severe febrile illness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cat>
            <c:strRef>
              <c:f>'Charact clustering'!$P$2:$X$2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Human factors</c:v>
                </c:pt>
                <c:pt idx="4">
                  <c:v>Infrastructural requirements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clustering'!$P$7:$X$7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79A7-4C0D-86A7-B91B3E95C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598392"/>
        <c:axId val="440591832"/>
        <c:extLst/>
      </c:areaChart>
      <c:catAx>
        <c:axId val="44059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rnd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591832"/>
        <c:crosses val="autoZero"/>
        <c:auto val="1"/>
        <c:lblAlgn val="ctr"/>
        <c:lblOffset val="100"/>
        <c:noMultiLvlLbl val="0"/>
      </c:catAx>
      <c:valAx>
        <c:axId val="440591832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598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467990594591003E-2"/>
          <c:y val="0.81967473153990578"/>
          <c:w val="0.93104199415726974"/>
          <c:h val="0.16448366454135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Test characteristic categories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'Charact clustering'!$B$57:$J$57</c:f>
              <c:strCache>
                <c:ptCount val="9"/>
                <c:pt idx="0">
                  <c:v>Unmet clinical need</c:v>
                </c:pt>
                <c:pt idx="1">
                  <c:v>Analytical performance</c:v>
                </c:pt>
                <c:pt idx="2">
                  <c:v>Clinical validity</c:v>
                </c:pt>
                <c:pt idx="3">
                  <c:v>Infrastructural requirements</c:v>
                </c:pt>
                <c:pt idx="4">
                  <c:v>Human factors</c:v>
                </c:pt>
                <c:pt idx="5">
                  <c:v>Costs</c:v>
                </c:pt>
                <c:pt idx="6">
                  <c:v>Regulatory requirements</c:v>
                </c:pt>
                <c:pt idx="7">
                  <c:v>Environmental impact</c:v>
                </c:pt>
                <c:pt idx="8">
                  <c:v>Clinical utility</c:v>
                </c:pt>
              </c:strCache>
            </c:strRef>
          </c:cat>
          <c:val>
            <c:numRef>
              <c:f>'Charact clustering'!$B$58:$J$58</c:f>
              <c:numCache>
                <c:formatCode>General</c:formatCode>
                <c:ptCount val="9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39</c:v>
                </c:pt>
                <c:pt idx="4">
                  <c:v>39</c:v>
                </c:pt>
                <c:pt idx="5">
                  <c:v>34</c:v>
                </c:pt>
                <c:pt idx="6">
                  <c:v>23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E-46B6-B3CF-DB75C9B2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51605400"/>
        <c:axId val="5516057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tint val="77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tint val="77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tint val="77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'Charact clustering'!$B$57:$J$57</c15:sqref>
                        </c15:formulaRef>
                      </c:ext>
                    </c:extLst>
                    <c:strCache>
                      <c:ptCount val="9"/>
                      <c:pt idx="0">
                        <c:v>Unmet clinical need</c:v>
                      </c:pt>
                      <c:pt idx="1">
                        <c:v>Analytical performance</c:v>
                      </c:pt>
                      <c:pt idx="2">
                        <c:v>Clinical validity</c:v>
                      </c:pt>
                      <c:pt idx="3">
                        <c:v>Infrastructural requirements</c:v>
                      </c:pt>
                      <c:pt idx="4">
                        <c:v>Human factors</c:v>
                      </c:pt>
                      <c:pt idx="5">
                        <c:v>Costs</c:v>
                      </c:pt>
                      <c:pt idx="6">
                        <c:v>Regulatory requirements</c:v>
                      </c:pt>
                      <c:pt idx="7">
                        <c:v>Environmental impact</c:v>
                      </c:pt>
                      <c:pt idx="8">
                        <c:v>Clinical utility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'Charact clustering'!$B$59:$I$59</c15:sqref>
                        </c15:formulaRef>
                      </c:ext>
                    </c:extLst>
                    <c:numCache>
                      <c:formatCode>0%</c:formatCode>
                      <c:ptCount val="8"/>
                      <c:pt idx="0">
                        <c:v>1</c:v>
                      </c:pt>
                      <c:pt idx="1">
                        <c:v>1</c:v>
                      </c:pt>
                      <c:pt idx="2">
                        <c:v>0.97727272727272729</c:v>
                      </c:pt>
                      <c:pt idx="3">
                        <c:v>0.88636363636363635</c:v>
                      </c:pt>
                      <c:pt idx="4">
                        <c:v>0.88636363636363635</c:v>
                      </c:pt>
                      <c:pt idx="5">
                        <c:v>0.77272727272727271</c:v>
                      </c:pt>
                      <c:pt idx="6">
                        <c:v>0.52272727272727271</c:v>
                      </c:pt>
                      <c:pt idx="7">
                        <c:v>6.8181818181818177E-2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86E-46B6-B3CF-DB75C9B28ADE}"/>
                  </c:ext>
                </c:extLst>
              </c15:ser>
            </c15:filteredBarSeries>
          </c:ext>
        </c:extLst>
      </c:barChart>
      <c:catAx>
        <c:axId val="551605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605728"/>
        <c:crosses val="autoZero"/>
        <c:auto val="1"/>
        <c:lblAlgn val="ctr"/>
        <c:lblOffset val="100"/>
        <c:noMultiLvlLbl val="0"/>
      </c:catAx>
      <c:valAx>
        <c:axId val="551605728"/>
        <c:scaling>
          <c:orientation val="minMax"/>
          <c:max val="44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605400"/>
        <c:crosses val="autoZero"/>
        <c:crossBetween val="between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383646</xdr:colOff>
      <xdr:row>2</xdr:row>
      <xdr:rowOff>148165</xdr:rowOff>
    </xdr:from>
    <xdr:to>
      <xdr:col>36</xdr:col>
      <xdr:colOff>888999</xdr:colOff>
      <xdr:row>5</xdr:row>
      <xdr:rowOff>1103841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6</xdr:row>
      <xdr:rowOff>0</xdr:rowOff>
    </xdr:from>
    <xdr:to>
      <xdr:col>38</xdr:col>
      <xdr:colOff>111126</xdr:colOff>
      <xdr:row>7</xdr:row>
      <xdr:rowOff>2244723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mpc/Desktop/Systematic%20literature%20review/Search%203.0/Data%20extraction/Data%20extraction%20TO%20SHA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xtraction-synthesis"/>
      <sheetName val="Input TPP scoping phase source"/>
      <sheetName val="Input source drafting TPP"/>
      <sheetName val="Input source analytic accuracy"/>
      <sheetName val="Input source diagn accuracy"/>
      <sheetName val="Decision-making steps"/>
      <sheetName val="Stakeholders involved"/>
      <sheetName val="Transparency checklist"/>
      <sheetName val="DraftTPP "/>
      <sheetName val="Percentages"/>
      <sheetName val="TPP test characteristics3 FINAL"/>
      <sheetName val="TPP charact clustering final"/>
      <sheetName val="Top test characteristics"/>
      <sheetName val="Top test character final"/>
      <sheetName val="Settings"/>
    </sheetNames>
    <sheetDataSet>
      <sheetData sheetId="0">
        <row r="2">
          <cell r="D2">
            <v>2017</v>
          </cell>
        </row>
        <row r="3">
          <cell r="D3">
            <v>2015</v>
          </cell>
        </row>
        <row r="4">
          <cell r="D4">
            <v>2015</v>
          </cell>
        </row>
        <row r="5">
          <cell r="D5">
            <v>2014</v>
          </cell>
        </row>
        <row r="6">
          <cell r="D6">
            <v>2017</v>
          </cell>
        </row>
        <row r="7">
          <cell r="D7">
            <v>2016</v>
          </cell>
        </row>
        <row r="8">
          <cell r="D8">
            <v>2015</v>
          </cell>
        </row>
        <row r="9">
          <cell r="D9">
            <v>2018</v>
          </cell>
        </row>
        <row r="10">
          <cell r="D10">
            <v>2018</v>
          </cell>
        </row>
        <row r="11">
          <cell r="D11">
            <v>2018</v>
          </cell>
        </row>
        <row r="12">
          <cell r="D12">
            <v>2015</v>
          </cell>
        </row>
        <row r="13">
          <cell r="D13">
            <v>2017</v>
          </cell>
        </row>
        <row r="14">
          <cell r="D14">
            <v>2012</v>
          </cell>
        </row>
        <row r="15">
          <cell r="D15">
            <v>2017</v>
          </cell>
        </row>
        <row r="16">
          <cell r="D16">
            <v>2017</v>
          </cell>
        </row>
        <row r="17">
          <cell r="D17">
            <v>2017</v>
          </cell>
        </row>
        <row r="18">
          <cell r="D18">
            <v>2017</v>
          </cell>
        </row>
        <row r="19">
          <cell r="D19">
            <v>2014</v>
          </cell>
        </row>
        <row r="20">
          <cell r="D20">
            <v>2015</v>
          </cell>
        </row>
        <row r="21">
          <cell r="D21">
            <v>2015</v>
          </cell>
        </row>
        <row r="22">
          <cell r="D22">
            <v>2017</v>
          </cell>
        </row>
        <row r="23">
          <cell r="D23">
            <v>2016</v>
          </cell>
        </row>
        <row r="24">
          <cell r="D24">
            <v>2014</v>
          </cell>
        </row>
        <row r="25">
          <cell r="D25">
            <v>2017</v>
          </cell>
        </row>
        <row r="26">
          <cell r="D26">
            <v>2016</v>
          </cell>
        </row>
        <row r="27">
          <cell r="D27">
            <v>2014</v>
          </cell>
        </row>
        <row r="28">
          <cell r="D28">
            <v>2018</v>
          </cell>
        </row>
        <row r="29">
          <cell r="D29">
            <v>2016</v>
          </cell>
        </row>
        <row r="30">
          <cell r="D30">
            <v>2015</v>
          </cell>
        </row>
        <row r="31">
          <cell r="D31">
            <v>2017</v>
          </cell>
        </row>
        <row r="32">
          <cell r="D32">
            <v>2014</v>
          </cell>
        </row>
        <row r="33">
          <cell r="D33">
            <v>2016</v>
          </cell>
        </row>
        <row r="34">
          <cell r="D34">
            <v>2015</v>
          </cell>
        </row>
        <row r="35">
          <cell r="D35">
            <v>2015</v>
          </cell>
        </row>
        <row r="36">
          <cell r="D36">
            <v>2013</v>
          </cell>
        </row>
        <row r="37">
          <cell r="D37">
            <v>2013</v>
          </cell>
        </row>
        <row r="38">
          <cell r="D38">
            <v>2013</v>
          </cell>
        </row>
        <row r="39">
          <cell r="D39">
            <v>2014</v>
          </cell>
        </row>
        <row r="40">
          <cell r="D40">
            <v>2014</v>
          </cell>
        </row>
        <row r="41">
          <cell r="D41">
            <v>2017</v>
          </cell>
        </row>
        <row r="42">
          <cell r="D42">
            <v>2015</v>
          </cell>
        </row>
        <row r="43">
          <cell r="D43">
            <v>2015</v>
          </cell>
        </row>
        <row r="44">
          <cell r="D44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B42" sqref="B42"/>
    </sheetView>
  </sheetViews>
  <sheetFormatPr defaultRowHeight="13.2" x14ac:dyDescent="0.25"/>
  <cols>
    <col min="1" max="1" width="51.33203125" bestFit="1" customWidth="1"/>
    <col min="2" max="2" width="23.88671875" bestFit="1" customWidth="1"/>
    <col min="10" max="10" width="43.109375" customWidth="1"/>
  </cols>
  <sheetData>
    <row r="1" spans="1:2" ht="13.8" x14ac:dyDescent="0.25">
      <c r="A1" s="17" t="s">
        <v>0</v>
      </c>
      <c r="B1" s="13"/>
    </row>
    <row r="2" spans="1:2" x14ac:dyDescent="0.25">
      <c r="A2" s="7" t="s">
        <v>1</v>
      </c>
      <c r="B2" s="14"/>
    </row>
    <row r="3" spans="1:2" x14ac:dyDescent="0.25">
      <c r="A3" s="1" t="s">
        <v>2</v>
      </c>
      <c r="B3" s="3"/>
    </row>
    <row r="4" spans="1:2" x14ac:dyDescent="0.25">
      <c r="A4" s="1" t="s">
        <v>3</v>
      </c>
      <c r="B4" s="3"/>
    </row>
    <row r="5" spans="1:2" x14ac:dyDescent="0.25">
      <c r="A5" s="1" t="s">
        <v>4</v>
      </c>
      <c r="B5" s="3"/>
    </row>
    <row r="6" spans="1:2" x14ac:dyDescent="0.25">
      <c r="A6" s="1" t="s">
        <v>5</v>
      </c>
      <c r="B6" s="3"/>
    </row>
    <row r="7" spans="1:2" x14ac:dyDescent="0.25">
      <c r="A7" s="7" t="s">
        <v>6</v>
      </c>
      <c r="B7" s="4"/>
    </row>
    <row r="8" spans="1:2" x14ac:dyDescent="0.25">
      <c r="A8" s="7" t="s">
        <v>7</v>
      </c>
      <c r="B8" s="4"/>
    </row>
    <row r="9" spans="1:2" x14ac:dyDescent="0.25">
      <c r="A9" s="1" t="s">
        <v>8</v>
      </c>
      <c r="B9" s="13"/>
    </row>
    <row r="10" spans="1:2" x14ac:dyDescent="0.25">
      <c r="A10" s="7" t="s">
        <v>9</v>
      </c>
      <c r="B10" s="13"/>
    </row>
    <row r="11" spans="1:2" x14ac:dyDescent="0.25">
      <c r="A11" s="1" t="s">
        <v>10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>
      <selection sqref="A1:XFD1048576"/>
    </sheetView>
  </sheetViews>
  <sheetFormatPr defaultRowHeight="13.2" x14ac:dyDescent="0.25"/>
  <cols>
    <col min="1" max="1" width="62.33203125" bestFit="1" customWidth="1"/>
    <col min="2" max="2" width="44.5546875" bestFit="1" customWidth="1"/>
    <col min="4" max="4" width="50.109375" bestFit="1" customWidth="1"/>
  </cols>
  <sheetData>
    <row r="1" spans="1:3" ht="13.8" x14ac:dyDescent="0.25">
      <c r="A1" s="66" t="s">
        <v>11</v>
      </c>
      <c r="B1" s="66"/>
    </row>
    <row r="2" spans="1:3" x14ac:dyDescent="0.25">
      <c r="A2" s="1" t="s">
        <v>12</v>
      </c>
      <c r="B2" s="9" t="s">
        <v>13</v>
      </c>
    </row>
    <row r="3" spans="1:3" x14ac:dyDescent="0.25">
      <c r="A3" s="3" t="s">
        <v>14</v>
      </c>
      <c r="B3" s="6" t="s">
        <v>15</v>
      </c>
    </row>
    <row r="4" spans="1:3" x14ac:dyDescent="0.25">
      <c r="A4" s="3" t="s">
        <v>16</v>
      </c>
      <c r="B4" s="42" t="s">
        <v>17</v>
      </c>
    </row>
    <row r="5" spans="1:3" x14ac:dyDescent="0.25">
      <c r="A5" s="3" t="s">
        <v>18</v>
      </c>
      <c r="B5" s="12" t="s">
        <v>19</v>
      </c>
    </row>
    <row r="6" spans="1:3" x14ac:dyDescent="0.25">
      <c r="A6" s="3" t="s">
        <v>20</v>
      </c>
      <c r="B6" s="12" t="s">
        <v>21</v>
      </c>
      <c r="C6" s="4"/>
    </row>
    <row r="7" spans="1:3" x14ac:dyDescent="0.25">
      <c r="A7" s="3" t="s">
        <v>22</v>
      </c>
      <c r="B7" s="12" t="s">
        <v>23</v>
      </c>
    </row>
    <row r="8" spans="1:3" x14ac:dyDescent="0.25">
      <c r="A8" s="3" t="s">
        <v>24</v>
      </c>
      <c r="B8" s="43"/>
    </row>
    <row r="9" spans="1:3" x14ac:dyDescent="0.25">
      <c r="A9" s="3" t="s">
        <v>25</v>
      </c>
    </row>
    <row r="10" spans="1:3" x14ac:dyDescent="0.25">
      <c r="A10" s="3" t="s">
        <v>26</v>
      </c>
    </row>
    <row r="11" spans="1:3" x14ac:dyDescent="0.25">
      <c r="A11" s="3" t="s">
        <v>27</v>
      </c>
    </row>
    <row r="12" spans="1:3" x14ac:dyDescent="0.25">
      <c r="A12" s="3" t="s">
        <v>28</v>
      </c>
    </row>
    <row r="13" spans="1:3" x14ac:dyDescent="0.25">
      <c r="A13" s="3" t="s">
        <v>29</v>
      </c>
    </row>
    <row r="14" spans="1:3" x14ac:dyDescent="0.25">
      <c r="A14" s="3" t="s">
        <v>30</v>
      </c>
    </row>
    <row r="15" spans="1:3" x14ac:dyDescent="0.25">
      <c r="A15" s="45" t="s">
        <v>31</v>
      </c>
    </row>
    <row r="16" spans="1:3" x14ac:dyDescent="0.25">
      <c r="A16" s="3" t="s">
        <v>32</v>
      </c>
    </row>
    <row r="17" spans="1:3" x14ac:dyDescent="0.25">
      <c r="A17" s="3" t="s">
        <v>33</v>
      </c>
    </row>
    <row r="18" spans="1:3" x14ac:dyDescent="0.25">
      <c r="A18" s="3" t="s">
        <v>34</v>
      </c>
    </row>
    <row r="19" spans="1:3" x14ac:dyDescent="0.25">
      <c r="A19" s="3" t="s">
        <v>35</v>
      </c>
    </row>
    <row r="20" spans="1:3" x14ac:dyDescent="0.25">
      <c r="A20" s="3" t="s">
        <v>36</v>
      </c>
    </row>
    <row r="21" spans="1:3" x14ac:dyDescent="0.25">
      <c r="A21" s="3" t="s">
        <v>37</v>
      </c>
    </row>
    <row r="22" spans="1:3" x14ac:dyDescent="0.25">
      <c r="A22" s="3" t="s">
        <v>38</v>
      </c>
      <c r="C22" s="4"/>
    </row>
    <row r="23" spans="1:3" x14ac:dyDescent="0.25">
      <c r="A23" s="3" t="s">
        <v>39</v>
      </c>
    </row>
    <row r="24" spans="1:3" x14ac:dyDescent="0.25">
      <c r="A24" s="3" t="s">
        <v>40</v>
      </c>
    </row>
    <row r="25" spans="1:3" x14ac:dyDescent="0.25">
      <c r="A25" s="3" t="s">
        <v>41</v>
      </c>
    </row>
    <row r="26" spans="1:3" x14ac:dyDescent="0.25">
      <c r="A26" s="3" t="s">
        <v>42</v>
      </c>
    </row>
    <row r="27" spans="1:3" x14ac:dyDescent="0.25">
      <c r="A27" s="3" t="s">
        <v>43</v>
      </c>
    </row>
    <row r="28" spans="1:3" x14ac:dyDescent="0.25">
      <c r="A28" s="3" t="s">
        <v>44</v>
      </c>
    </row>
    <row r="29" spans="1:3" x14ac:dyDescent="0.25">
      <c r="A29" s="3" t="s">
        <v>45</v>
      </c>
    </row>
    <row r="30" spans="1:3" x14ac:dyDescent="0.25">
      <c r="A30" s="3" t="s">
        <v>46</v>
      </c>
    </row>
    <row r="31" spans="1:3" x14ac:dyDescent="0.25">
      <c r="A31" s="3" t="s">
        <v>47</v>
      </c>
    </row>
    <row r="32" spans="1:3" x14ac:dyDescent="0.25">
      <c r="A32" s="3" t="s">
        <v>48</v>
      </c>
    </row>
    <row r="33" spans="1:3" x14ac:dyDescent="0.25">
      <c r="A33" s="3" t="s">
        <v>49</v>
      </c>
    </row>
    <row r="34" spans="1:3" x14ac:dyDescent="0.25">
      <c r="A34" s="3" t="s">
        <v>50</v>
      </c>
      <c r="B34" s="43"/>
    </row>
    <row r="35" spans="1:3" x14ac:dyDescent="0.25">
      <c r="A35" s="3" t="s">
        <v>51</v>
      </c>
    </row>
    <row r="36" spans="1:3" x14ac:dyDescent="0.25">
      <c r="A36" s="3" t="s">
        <v>52</v>
      </c>
    </row>
    <row r="37" spans="1:3" x14ac:dyDescent="0.25">
      <c r="A37" s="3" t="s">
        <v>53</v>
      </c>
    </row>
    <row r="38" spans="1:3" x14ac:dyDescent="0.25">
      <c r="A38" s="1" t="s">
        <v>54</v>
      </c>
    </row>
    <row r="39" spans="1:3" x14ac:dyDescent="0.25">
      <c r="A39" s="1" t="s">
        <v>55</v>
      </c>
    </row>
    <row r="40" spans="1:3" x14ac:dyDescent="0.25">
      <c r="A40" s="1" t="s">
        <v>56</v>
      </c>
      <c r="B40" s="43"/>
    </row>
    <row r="41" spans="1:3" x14ac:dyDescent="0.25">
      <c r="A41" s="1" t="s">
        <v>57</v>
      </c>
    </row>
    <row r="42" spans="1:3" x14ac:dyDescent="0.25">
      <c r="A42" s="1" t="s">
        <v>58</v>
      </c>
    </row>
    <row r="43" spans="1:3" x14ac:dyDescent="0.25">
      <c r="C43" s="4"/>
    </row>
    <row r="44" spans="1:3" x14ac:dyDescent="0.25">
      <c r="C44" s="4"/>
    </row>
  </sheetData>
  <sheetProtection sheet="1" objects="1" scenarios="1"/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sqref="A1:XFD1048576"/>
    </sheetView>
  </sheetViews>
  <sheetFormatPr defaultRowHeight="13.2" x14ac:dyDescent="0.25"/>
  <cols>
    <col min="1" max="1" width="25.109375" customWidth="1"/>
    <col min="2" max="2" width="35.44140625" customWidth="1"/>
    <col min="3" max="3" width="38.33203125" customWidth="1"/>
    <col min="4" max="4" width="39.33203125" customWidth="1"/>
  </cols>
  <sheetData>
    <row r="1" spans="1:4" ht="21" customHeight="1" x14ac:dyDescent="0.25">
      <c r="A1" s="66" t="s">
        <v>59</v>
      </c>
      <c r="B1" s="66"/>
      <c r="C1" s="66"/>
      <c r="D1" s="66"/>
    </row>
    <row r="2" spans="1:4" x14ac:dyDescent="0.25">
      <c r="A2" s="1" t="s">
        <v>60</v>
      </c>
      <c r="C2" s="8" t="s">
        <v>61</v>
      </c>
      <c r="D2" s="8" t="s">
        <v>62</v>
      </c>
    </row>
    <row r="3" spans="1:4" x14ac:dyDescent="0.25">
      <c r="A3" s="1" t="s">
        <v>63</v>
      </c>
      <c r="C3" t="s">
        <v>19</v>
      </c>
      <c r="D3" s="1" t="s">
        <v>64</v>
      </c>
    </row>
    <row r="4" spans="1:4" x14ac:dyDescent="0.25">
      <c r="A4" s="1" t="s">
        <v>65</v>
      </c>
      <c r="C4" t="s">
        <v>21</v>
      </c>
    </row>
    <row r="5" spans="1:4" x14ac:dyDescent="0.25">
      <c r="A5" s="1" t="s">
        <v>66</v>
      </c>
      <c r="C5" t="s">
        <v>15</v>
      </c>
    </row>
    <row r="6" spans="1:4" x14ac:dyDescent="0.25">
      <c r="A6" s="1" t="s">
        <v>67</v>
      </c>
    </row>
    <row r="7" spans="1:4" ht="66" x14ac:dyDescent="0.25">
      <c r="A7" s="16" t="s">
        <v>68</v>
      </c>
      <c r="B7" s="15" t="s">
        <v>69</v>
      </c>
    </row>
  </sheetData>
  <sheetProtection sheet="1" objects="1" scenarios="1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tabSelected="1" workbookViewId="0">
      <selection sqref="A1:XFD1048576"/>
    </sheetView>
  </sheetViews>
  <sheetFormatPr defaultRowHeight="13.2" x14ac:dyDescent="0.25"/>
  <cols>
    <col min="1" max="1" width="41.88671875" bestFit="1" customWidth="1"/>
    <col min="2" max="2" width="34.44140625" bestFit="1" customWidth="1"/>
    <col min="3" max="3" width="38.44140625" bestFit="1" customWidth="1"/>
  </cols>
  <sheetData>
    <row r="1" spans="1:3" x14ac:dyDescent="0.25">
      <c r="A1" s="67" t="s">
        <v>70</v>
      </c>
      <c r="B1" s="67"/>
      <c r="C1" s="67"/>
    </row>
    <row r="2" spans="1:3" x14ac:dyDescent="0.25">
      <c r="A2" s="1" t="s">
        <v>71</v>
      </c>
      <c r="B2" s="5" t="s">
        <v>61</v>
      </c>
      <c r="C2" s="5" t="s">
        <v>72</v>
      </c>
    </row>
    <row r="3" spans="1:3" x14ac:dyDescent="0.25">
      <c r="A3" s="1" t="s">
        <v>73</v>
      </c>
      <c r="B3" s="1" t="s">
        <v>74</v>
      </c>
      <c r="C3" s="1" t="s">
        <v>75</v>
      </c>
    </row>
    <row r="4" spans="1:3" x14ac:dyDescent="0.25">
      <c r="A4" s="1" t="s">
        <v>76</v>
      </c>
      <c r="C4" s="1" t="s">
        <v>77</v>
      </c>
    </row>
    <row r="5" spans="1:3" x14ac:dyDescent="0.25">
      <c r="A5" s="1" t="s">
        <v>78</v>
      </c>
      <c r="C5" s="3" t="s">
        <v>79</v>
      </c>
    </row>
    <row r="6" spans="1:3" x14ac:dyDescent="0.25">
      <c r="A6" s="1" t="s">
        <v>80</v>
      </c>
    </row>
    <row r="7" spans="1:3" x14ac:dyDescent="0.25">
      <c r="A7" s="1" t="s">
        <v>81</v>
      </c>
    </row>
    <row r="8" spans="1:3" x14ac:dyDescent="0.25">
      <c r="A8" s="1" t="s">
        <v>82</v>
      </c>
    </row>
    <row r="9" spans="1:3" x14ac:dyDescent="0.25">
      <c r="A9" s="1" t="s">
        <v>83</v>
      </c>
    </row>
    <row r="10" spans="1:3" x14ac:dyDescent="0.25">
      <c r="A10" s="1" t="s">
        <v>84</v>
      </c>
    </row>
    <row r="11" spans="1:3" x14ac:dyDescent="0.25">
      <c r="A11" s="1" t="s">
        <v>85</v>
      </c>
    </row>
    <row r="12" spans="1:3" x14ac:dyDescent="0.25">
      <c r="A12" s="1" t="s">
        <v>86</v>
      </c>
    </row>
    <row r="13" spans="1:3" x14ac:dyDescent="0.25">
      <c r="A13" s="1" t="s">
        <v>87</v>
      </c>
    </row>
    <row r="14" spans="1:3" x14ac:dyDescent="0.25">
      <c r="A14" s="1" t="s">
        <v>88</v>
      </c>
    </row>
    <row r="15" spans="1:3" x14ac:dyDescent="0.25">
      <c r="A15" s="1" t="s">
        <v>89</v>
      </c>
    </row>
    <row r="16" spans="1:3" x14ac:dyDescent="0.25">
      <c r="A16" s="1" t="s">
        <v>90</v>
      </c>
    </row>
    <row r="17" spans="1:1" x14ac:dyDescent="0.25">
      <c r="A17" s="1" t="s">
        <v>91</v>
      </c>
    </row>
    <row r="18" spans="1:1" x14ac:dyDescent="0.25">
      <c r="A18" s="1" t="s">
        <v>92</v>
      </c>
    </row>
    <row r="19" spans="1:1" x14ac:dyDescent="0.25">
      <c r="A19" s="1" t="s">
        <v>93</v>
      </c>
    </row>
    <row r="20" spans="1:1" x14ac:dyDescent="0.25">
      <c r="A20" s="1" t="s">
        <v>94</v>
      </c>
    </row>
    <row r="21" spans="1:1" x14ac:dyDescent="0.25">
      <c r="A21" s="1" t="s">
        <v>95</v>
      </c>
    </row>
    <row r="22" spans="1:1" x14ac:dyDescent="0.25">
      <c r="A22" s="1" t="s">
        <v>96</v>
      </c>
    </row>
    <row r="23" spans="1:1" x14ac:dyDescent="0.25">
      <c r="A23" s="1" t="s">
        <v>97</v>
      </c>
    </row>
    <row r="24" spans="1:1" x14ac:dyDescent="0.25">
      <c r="A24" s="1" t="s">
        <v>98</v>
      </c>
    </row>
    <row r="25" spans="1:1" x14ac:dyDescent="0.25">
      <c r="A25" s="1" t="s">
        <v>99</v>
      </c>
    </row>
    <row r="26" spans="1:1" x14ac:dyDescent="0.25">
      <c r="A26" s="1" t="s">
        <v>100</v>
      </c>
    </row>
    <row r="27" spans="1:1" x14ac:dyDescent="0.25">
      <c r="A27" s="1" t="s">
        <v>101</v>
      </c>
    </row>
  </sheetData>
  <sheetProtection sheet="1" objects="1" scenarios="1"/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4"/>
  <sheetViews>
    <sheetView workbookViewId="0">
      <selection sqref="A1:XFD1048576"/>
    </sheetView>
  </sheetViews>
  <sheetFormatPr defaultRowHeight="13.2" x14ac:dyDescent="0.25"/>
  <cols>
    <col min="1" max="1" width="61.5546875" bestFit="1" customWidth="1"/>
    <col min="2" max="2" width="27.33203125" bestFit="1" customWidth="1"/>
  </cols>
  <sheetData>
    <row r="1" spans="1:2" x14ac:dyDescent="0.25">
      <c r="A1" s="68" t="s">
        <v>102</v>
      </c>
      <c r="B1" s="68"/>
    </row>
    <row r="2" spans="1:2" x14ac:dyDescent="0.25">
      <c r="A2" s="1" t="s">
        <v>103</v>
      </c>
      <c r="B2" s="5" t="s">
        <v>17</v>
      </c>
    </row>
    <row r="3" spans="1:2" x14ac:dyDescent="0.25">
      <c r="A3" s="1" t="s">
        <v>104</v>
      </c>
      <c r="B3" s="1" t="s">
        <v>77</v>
      </c>
    </row>
    <row r="4" spans="1:2" x14ac:dyDescent="0.25">
      <c r="A4" s="1" t="s">
        <v>105</v>
      </c>
      <c r="B4" s="1" t="s">
        <v>75</v>
      </c>
    </row>
    <row r="5" spans="1:2" x14ac:dyDescent="0.25">
      <c r="A5" s="1" t="s">
        <v>106</v>
      </c>
      <c r="B5" s="1" t="s">
        <v>79</v>
      </c>
    </row>
    <row r="6" spans="1:2" x14ac:dyDescent="0.25">
      <c r="A6" s="1" t="s">
        <v>107</v>
      </c>
      <c r="B6" s="3" t="s">
        <v>86</v>
      </c>
    </row>
    <row r="7" spans="1:2" x14ac:dyDescent="0.25">
      <c r="A7" s="1" t="s">
        <v>108</v>
      </c>
    </row>
    <row r="8" spans="1:2" x14ac:dyDescent="0.25">
      <c r="A8" s="1" t="s">
        <v>109</v>
      </c>
    </row>
    <row r="9" spans="1:2" x14ac:dyDescent="0.25">
      <c r="A9" s="7" t="s">
        <v>110</v>
      </c>
    </row>
    <row r="10" spans="1:2" x14ac:dyDescent="0.25">
      <c r="A10" s="7" t="s">
        <v>111</v>
      </c>
    </row>
    <row r="11" spans="1:2" x14ac:dyDescent="0.25">
      <c r="A11" s="7" t="s">
        <v>112</v>
      </c>
    </row>
    <row r="12" spans="1:2" x14ac:dyDescent="0.25">
      <c r="A12" s="7" t="s">
        <v>113</v>
      </c>
    </row>
    <row r="13" spans="1:2" x14ac:dyDescent="0.25">
      <c r="A13" s="7" t="s">
        <v>114</v>
      </c>
    </row>
    <row r="14" spans="1:2" x14ac:dyDescent="0.25">
      <c r="A14" s="1" t="s">
        <v>115</v>
      </c>
    </row>
    <row r="15" spans="1:2" x14ac:dyDescent="0.25">
      <c r="A15" s="7" t="s">
        <v>116</v>
      </c>
    </row>
    <row r="16" spans="1:2" x14ac:dyDescent="0.25">
      <c r="A16" s="1" t="s">
        <v>117</v>
      </c>
    </row>
    <row r="17" spans="1:1" x14ac:dyDescent="0.25">
      <c r="A17" s="7" t="s">
        <v>118</v>
      </c>
    </row>
    <row r="18" spans="1:1" x14ac:dyDescent="0.25">
      <c r="A18" s="1" t="s">
        <v>119</v>
      </c>
    </row>
    <row r="19" spans="1:1" x14ac:dyDescent="0.25">
      <c r="A19" s="1" t="s">
        <v>46</v>
      </c>
    </row>
    <row r="20" spans="1:1" x14ac:dyDescent="0.25">
      <c r="A20" s="1" t="s">
        <v>120</v>
      </c>
    </row>
    <row r="21" spans="1:1" x14ac:dyDescent="0.25">
      <c r="A21" s="7" t="s">
        <v>121</v>
      </c>
    </row>
    <row r="22" spans="1:1" x14ac:dyDescent="0.25">
      <c r="A22" s="1" t="s">
        <v>122</v>
      </c>
    </row>
    <row r="23" spans="1:1" x14ac:dyDescent="0.25">
      <c r="A23" s="1" t="s">
        <v>123</v>
      </c>
    </row>
    <row r="24" spans="1:1" x14ac:dyDescent="0.25">
      <c r="A24" s="1" t="s">
        <v>124</v>
      </c>
    </row>
  </sheetData>
  <sheetProtection sheet="1" objects="1" scenarios="1"/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workbookViewId="0">
      <selection sqref="A1:XFD1048576"/>
    </sheetView>
  </sheetViews>
  <sheetFormatPr defaultRowHeight="13.2" x14ac:dyDescent="0.25"/>
  <cols>
    <col min="1" max="1" width="25" bestFit="1" customWidth="1"/>
    <col min="3" max="3" width="39" bestFit="1" customWidth="1"/>
    <col min="5" max="5" width="29.33203125" bestFit="1" customWidth="1"/>
    <col min="6" max="6" width="23.88671875" customWidth="1"/>
    <col min="8" max="8" width="39.6640625" bestFit="1" customWidth="1"/>
    <col min="9" max="9" width="39.33203125" customWidth="1"/>
    <col min="10" max="10" width="26.33203125" customWidth="1"/>
  </cols>
  <sheetData>
    <row r="1" spans="1:11" x14ac:dyDescent="0.25">
      <c r="A1" s="2" t="s">
        <v>125</v>
      </c>
      <c r="C1" s="2" t="s">
        <v>126</v>
      </c>
      <c r="E1" s="2" t="s">
        <v>127</v>
      </c>
      <c r="F1" s="2"/>
      <c r="H1" s="67" t="s">
        <v>128</v>
      </c>
      <c r="I1" s="67"/>
      <c r="J1" s="67"/>
      <c r="K1" s="67"/>
    </row>
    <row r="2" spans="1:11" x14ac:dyDescent="0.25">
      <c r="A2" t="s">
        <v>129</v>
      </c>
      <c r="C2" s="1" t="s">
        <v>130</v>
      </c>
      <c r="E2" s="1" t="s">
        <v>131</v>
      </c>
      <c r="F2" s="1"/>
      <c r="H2" s="1" t="s">
        <v>132</v>
      </c>
      <c r="J2" s="40" t="s">
        <v>13</v>
      </c>
    </row>
    <row r="3" spans="1:11" ht="66" x14ac:dyDescent="0.25">
      <c r="C3" s="1" t="s">
        <v>133</v>
      </c>
      <c r="E3" s="1" t="s">
        <v>134</v>
      </c>
      <c r="F3" s="1"/>
      <c r="H3" s="7" t="s">
        <v>135</v>
      </c>
      <c r="I3" s="44" t="s">
        <v>136</v>
      </c>
      <c r="J3" s="10" t="s">
        <v>137</v>
      </c>
    </row>
    <row r="4" spans="1:11" x14ac:dyDescent="0.25">
      <c r="C4" s="1" t="s">
        <v>138</v>
      </c>
    </row>
    <row r="5" spans="1:11" x14ac:dyDescent="0.25">
      <c r="C5" s="1" t="s">
        <v>139</v>
      </c>
    </row>
    <row r="6" spans="1:11" x14ac:dyDescent="0.25">
      <c r="C6" s="1" t="s">
        <v>140</v>
      </c>
    </row>
    <row r="7" spans="1:11" x14ac:dyDescent="0.25">
      <c r="C7" s="1" t="s">
        <v>141</v>
      </c>
    </row>
    <row r="8" spans="1:11" x14ac:dyDescent="0.25">
      <c r="C8" s="1" t="s">
        <v>142</v>
      </c>
    </row>
    <row r="9" spans="1:11" x14ac:dyDescent="0.25">
      <c r="C9" s="1" t="s">
        <v>143</v>
      </c>
    </row>
    <row r="10" spans="1:11" x14ac:dyDescent="0.25">
      <c r="C10" s="1" t="s">
        <v>144</v>
      </c>
    </row>
    <row r="11" spans="1:11" x14ac:dyDescent="0.25">
      <c r="C11" s="1" t="s">
        <v>145</v>
      </c>
    </row>
    <row r="12" spans="1:11" x14ac:dyDescent="0.25">
      <c r="C12" s="1" t="s">
        <v>146</v>
      </c>
    </row>
  </sheetData>
  <sheetProtection sheet="1" objects="1" scenarios="1"/>
  <mergeCells count="1">
    <mergeCell ref="H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workbookViewId="0">
      <selection sqref="A1:XFD1048576"/>
    </sheetView>
  </sheetViews>
  <sheetFormatPr defaultRowHeight="13.2" x14ac:dyDescent="0.25"/>
  <cols>
    <col min="1" max="1" width="51.88671875" bestFit="1" customWidth="1"/>
    <col min="2" max="2" width="33.33203125" customWidth="1"/>
  </cols>
  <sheetData>
    <row r="1" spans="1:2" x14ac:dyDescent="0.25">
      <c r="A1" s="2" t="s">
        <v>147</v>
      </c>
      <c r="B1" s="2" t="s">
        <v>148</v>
      </c>
    </row>
    <row r="2" spans="1:2" x14ac:dyDescent="0.25">
      <c r="A2" s="12" t="s">
        <v>149</v>
      </c>
      <c r="B2" t="s">
        <v>150</v>
      </c>
    </row>
    <row r="3" spans="1:2" x14ac:dyDescent="0.25">
      <c r="A3" s="12" t="s">
        <v>151</v>
      </c>
      <c r="B3" t="s">
        <v>152</v>
      </c>
    </row>
    <row r="4" spans="1:2" x14ac:dyDescent="0.25">
      <c r="A4" s="12" t="s">
        <v>153</v>
      </c>
      <c r="B4" t="s">
        <v>154</v>
      </c>
    </row>
    <row r="5" spans="1:2" x14ac:dyDescent="0.25">
      <c r="A5" s="12" t="s">
        <v>155</v>
      </c>
    </row>
    <row r="6" spans="1:2" x14ac:dyDescent="0.25">
      <c r="A6" s="11" t="s">
        <v>156</v>
      </c>
    </row>
    <row r="7" spans="1:2" x14ac:dyDescent="0.25">
      <c r="A7" s="6" t="s">
        <v>157</v>
      </c>
    </row>
    <row r="8" spans="1:2" x14ac:dyDescent="0.25">
      <c r="A8" s="6" t="s">
        <v>158</v>
      </c>
    </row>
    <row r="9" spans="1:2" x14ac:dyDescent="0.25">
      <c r="A9" s="6" t="s">
        <v>159</v>
      </c>
    </row>
    <row r="10" spans="1:2" x14ac:dyDescent="0.25">
      <c r="A10" s="6" t="s">
        <v>160</v>
      </c>
    </row>
    <row r="11" spans="1:2" x14ac:dyDescent="0.25">
      <c r="A11" t="s">
        <v>161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/>
  <dimension ref="A1:EO48"/>
  <sheetViews>
    <sheetView zoomScale="80" zoomScaleNormal="80" workbookViewId="0">
      <pane xSplit="1" ySplit="2" topLeftCell="BA42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ColWidth="9.109375" defaultRowHeight="15.6" x14ac:dyDescent="0.3"/>
  <cols>
    <col min="1" max="1" width="27" style="18" customWidth="1"/>
    <col min="2" max="2" width="9.109375" style="18"/>
    <col min="3" max="3" width="10.33203125" style="18" customWidth="1"/>
    <col min="4" max="4" width="12.44140625" style="18" customWidth="1"/>
    <col min="5" max="5" width="9.109375" style="18"/>
    <col min="6" max="6" width="16.109375" style="18" customWidth="1"/>
    <col min="7" max="7" width="11.33203125" style="18" customWidth="1"/>
    <col min="8" max="8" width="14.6640625" style="18" customWidth="1"/>
    <col min="9" max="9" width="10.33203125" style="18" customWidth="1"/>
    <col min="10" max="10" width="12.109375" style="18" customWidth="1"/>
    <col min="11" max="11" width="9.109375" style="18" customWidth="1"/>
    <col min="12" max="12" width="10" style="18" customWidth="1"/>
    <col min="13" max="13" width="10.5546875" style="18" customWidth="1"/>
    <col min="14" max="14" width="22.44140625" style="18" customWidth="1"/>
    <col min="15" max="15" width="10" style="18" bestFit="1" customWidth="1"/>
    <col min="16" max="16" width="13.33203125" style="18" customWidth="1"/>
    <col min="17" max="17" width="9.109375" style="18"/>
    <col min="18" max="18" width="12" style="18" customWidth="1"/>
    <col min="19" max="19" width="11.109375" style="18" customWidth="1"/>
    <col min="20" max="20" width="11.88671875" style="18" customWidth="1"/>
    <col min="21" max="21" width="9.109375" style="18"/>
    <col min="22" max="33" width="10.33203125" style="18" customWidth="1"/>
    <col min="34" max="34" width="16" style="18" customWidth="1"/>
    <col min="35" max="41" width="10.33203125" style="18" customWidth="1"/>
    <col min="42" max="42" width="9.109375" style="18" customWidth="1"/>
    <col min="43" max="44" width="9.109375" style="18"/>
    <col min="45" max="45" width="10.33203125" style="18" customWidth="1"/>
    <col min="46" max="46" width="9.109375" style="18"/>
    <col min="47" max="48" width="9.109375" style="18" customWidth="1"/>
    <col min="49" max="53" width="9.109375" style="18"/>
    <col min="54" max="54" width="9.109375" style="18" customWidth="1"/>
    <col min="55" max="55" width="9.109375" style="18"/>
    <col min="56" max="56" width="24.44140625" style="18" customWidth="1"/>
    <col min="57" max="61" width="10.33203125" style="18" customWidth="1"/>
    <col min="62" max="63" width="13.5546875" style="18" customWidth="1"/>
    <col min="64" max="64" width="9.109375" style="18"/>
    <col min="65" max="65" width="9.109375" style="18" customWidth="1"/>
    <col min="66" max="69" width="9.109375" style="18"/>
    <col min="70" max="73" width="9.109375" style="18" customWidth="1"/>
    <col min="74" max="80" width="9.109375" style="18"/>
    <col min="81" max="81" width="15.33203125" style="18" customWidth="1"/>
    <col min="82" max="82" width="9.109375" style="18"/>
    <col min="83" max="83" width="10.33203125" style="18" customWidth="1"/>
    <col min="84" max="96" width="9.109375" style="18"/>
    <col min="97" max="97" width="9.109375" style="18" customWidth="1"/>
    <col min="98" max="99" width="9.109375" style="18"/>
    <col min="100" max="100" width="9.109375" style="18" customWidth="1"/>
    <col min="101" max="101" width="11" style="18" bestFit="1" customWidth="1"/>
    <col min="102" max="102" width="10.88671875" style="18" bestFit="1" customWidth="1"/>
    <col min="103" max="103" width="13.33203125" style="18" customWidth="1"/>
    <col min="104" max="104" width="9.5546875" style="18" bestFit="1" customWidth="1"/>
    <col min="105" max="105" width="10.33203125" style="18" bestFit="1" customWidth="1"/>
    <col min="106" max="106" width="11.5546875" style="18" bestFit="1" customWidth="1"/>
    <col min="107" max="107" width="10.33203125" style="18" bestFit="1" customWidth="1"/>
    <col min="108" max="108" width="9.88671875" style="18" bestFit="1" customWidth="1"/>
    <col min="109" max="109" width="11.44140625" style="18" bestFit="1" customWidth="1"/>
    <col min="110" max="110" width="11.33203125" style="18" bestFit="1" customWidth="1"/>
    <col min="111" max="111" width="13.109375" style="18" bestFit="1" customWidth="1"/>
    <col min="112" max="112" width="17.6640625" style="18" customWidth="1"/>
    <col min="113" max="119" width="9.109375" style="18"/>
    <col min="120" max="120" width="12.33203125" style="18" customWidth="1"/>
    <col min="121" max="122" width="9.109375" style="18"/>
    <col min="123" max="123" width="20.5546875" style="18" customWidth="1"/>
    <col min="124" max="124" width="15" style="18" customWidth="1"/>
    <col min="125" max="125" width="12.6640625" style="18" customWidth="1"/>
    <col min="126" max="128" width="9.109375" style="18"/>
    <col min="129" max="129" width="12.33203125" style="18" customWidth="1"/>
    <col min="130" max="133" width="10.33203125" style="18" customWidth="1"/>
    <col min="134" max="134" width="9.109375" style="18"/>
    <col min="135" max="135" width="10.33203125" style="18" customWidth="1"/>
    <col min="136" max="16384" width="9.109375" style="18"/>
  </cols>
  <sheetData>
    <row r="1" spans="1:145" ht="26.25" customHeight="1" x14ac:dyDescent="0.3">
      <c r="B1" s="75" t="s">
        <v>162</v>
      </c>
      <c r="C1" s="76"/>
      <c r="D1" s="76"/>
      <c r="E1" s="76"/>
      <c r="F1" s="76"/>
      <c r="G1" s="76"/>
      <c r="H1" s="76"/>
      <c r="I1" s="76"/>
      <c r="J1" s="76"/>
      <c r="K1" s="76"/>
      <c r="L1" s="79" t="s">
        <v>163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80" t="s">
        <v>164</v>
      </c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77" t="s">
        <v>165</v>
      </c>
      <c r="BR1" s="78"/>
      <c r="BS1" s="74" t="s">
        <v>166</v>
      </c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81" t="s">
        <v>167</v>
      </c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19" t="s">
        <v>168</v>
      </c>
      <c r="DI1" s="69" t="s">
        <v>103</v>
      </c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1"/>
      <c r="EJ1" s="72" t="s">
        <v>131</v>
      </c>
      <c r="EK1" s="73"/>
      <c r="EL1" s="46"/>
      <c r="EM1" s="46"/>
      <c r="EN1" s="46"/>
      <c r="EO1" s="47"/>
    </row>
    <row r="2" spans="1:145" ht="72.75" customHeight="1" x14ac:dyDescent="0.3">
      <c r="A2" s="28" t="s">
        <v>169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7</v>
      </c>
      <c r="H2" s="53" t="s">
        <v>8</v>
      </c>
      <c r="I2" s="53" t="s">
        <v>6</v>
      </c>
      <c r="J2" s="53" t="s">
        <v>9</v>
      </c>
      <c r="K2" s="53" t="s">
        <v>10</v>
      </c>
      <c r="L2" s="54" t="s">
        <v>14</v>
      </c>
      <c r="M2" s="54" t="s">
        <v>12</v>
      </c>
      <c r="N2" s="54" t="s">
        <v>35</v>
      </c>
      <c r="O2" s="54" t="s">
        <v>54</v>
      </c>
      <c r="P2" s="54" t="s">
        <v>170</v>
      </c>
      <c r="Q2" s="54" t="s">
        <v>171</v>
      </c>
      <c r="R2" s="54" t="s">
        <v>25</v>
      </c>
      <c r="S2" s="54" t="s">
        <v>52</v>
      </c>
      <c r="T2" s="54" t="s">
        <v>41</v>
      </c>
      <c r="U2" s="54" t="s">
        <v>172</v>
      </c>
      <c r="V2" s="54" t="s">
        <v>57</v>
      </c>
      <c r="W2" s="54" t="s">
        <v>18</v>
      </c>
      <c r="X2" s="54" t="s">
        <v>37</v>
      </c>
      <c r="Y2" s="54" t="s">
        <v>173</v>
      </c>
      <c r="Z2" s="54" t="s">
        <v>39</v>
      </c>
      <c r="AA2" s="54" t="s">
        <v>45</v>
      </c>
      <c r="AB2" s="54" t="s">
        <v>174</v>
      </c>
      <c r="AC2" s="54" t="s">
        <v>56</v>
      </c>
      <c r="AD2" s="54" t="s">
        <v>20</v>
      </c>
      <c r="AE2" s="54" t="s">
        <v>175</v>
      </c>
      <c r="AF2" s="54" t="s">
        <v>176</v>
      </c>
      <c r="AG2" s="54" t="s">
        <v>32</v>
      </c>
      <c r="AH2" s="54" t="s">
        <v>36</v>
      </c>
      <c r="AI2" s="54" t="s">
        <v>28</v>
      </c>
      <c r="AJ2" s="54" t="s">
        <v>27</v>
      </c>
      <c r="AK2" s="54" t="s">
        <v>50</v>
      </c>
      <c r="AL2" s="54" t="s">
        <v>30</v>
      </c>
      <c r="AM2" s="54" t="s">
        <v>58</v>
      </c>
      <c r="AN2" s="54" t="s">
        <v>47</v>
      </c>
      <c r="AO2" s="54" t="s">
        <v>43</v>
      </c>
      <c r="AP2" s="54" t="s">
        <v>33</v>
      </c>
      <c r="AQ2" s="54" t="s">
        <v>29</v>
      </c>
      <c r="AR2" s="54" t="s">
        <v>38</v>
      </c>
      <c r="AS2" s="54" t="s">
        <v>177</v>
      </c>
      <c r="AT2" s="54" t="s">
        <v>49</v>
      </c>
      <c r="AU2" s="54" t="s">
        <v>26</v>
      </c>
      <c r="AV2" s="55" t="s">
        <v>16</v>
      </c>
      <c r="AW2" s="54" t="s">
        <v>44</v>
      </c>
      <c r="AX2" s="54" t="s">
        <v>34</v>
      </c>
      <c r="AY2" s="54" t="s">
        <v>23</v>
      </c>
      <c r="AZ2" s="54" t="s">
        <v>46</v>
      </c>
      <c r="BA2" s="54" t="s">
        <v>24</v>
      </c>
      <c r="BB2" s="54" t="s">
        <v>19</v>
      </c>
      <c r="BC2" s="54" t="s">
        <v>21</v>
      </c>
      <c r="BD2" s="54" t="s">
        <v>42</v>
      </c>
      <c r="BE2" s="54" t="s">
        <v>15</v>
      </c>
      <c r="BF2" s="55" t="s">
        <v>178</v>
      </c>
      <c r="BG2" s="55" t="s">
        <v>179</v>
      </c>
      <c r="BH2" s="55" t="s">
        <v>65</v>
      </c>
      <c r="BI2" s="55" t="s">
        <v>66</v>
      </c>
      <c r="BJ2" s="55" t="s">
        <v>67</v>
      </c>
      <c r="BK2" s="55" t="s">
        <v>19</v>
      </c>
      <c r="BL2" s="55" t="s">
        <v>21</v>
      </c>
      <c r="BM2" s="55" t="s">
        <v>42</v>
      </c>
      <c r="BN2" s="55" t="s">
        <v>68</v>
      </c>
      <c r="BO2" s="55" t="s">
        <v>15</v>
      </c>
      <c r="BP2" s="55" t="s">
        <v>135</v>
      </c>
      <c r="BQ2" s="56" t="s">
        <v>132</v>
      </c>
      <c r="BR2" s="56" t="s">
        <v>135</v>
      </c>
      <c r="BS2" s="57" t="s">
        <v>71</v>
      </c>
      <c r="BT2" s="57" t="s">
        <v>180</v>
      </c>
      <c r="BU2" s="57" t="s">
        <v>85</v>
      </c>
      <c r="BV2" s="57" t="s">
        <v>90</v>
      </c>
      <c r="BW2" s="57" t="s">
        <v>91</v>
      </c>
      <c r="BX2" s="57" t="s">
        <v>98</v>
      </c>
      <c r="BY2" s="57" t="s">
        <v>89</v>
      </c>
      <c r="BZ2" s="57" t="s">
        <v>94</v>
      </c>
      <c r="CA2" s="57" t="s">
        <v>99</v>
      </c>
      <c r="CB2" s="57" t="s">
        <v>84</v>
      </c>
      <c r="CC2" s="57" t="s">
        <v>73</v>
      </c>
      <c r="CD2" s="57" t="s">
        <v>96</v>
      </c>
      <c r="CE2" s="57" t="s">
        <v>97</v>
      </c>
      <c r="CF2" s="57" t="s">
        <v>78</v>
      </c>
      <c r="CG2" s="57" t="s">
        <v>80</v>
      </c>
      <c r="CH2" s="57" t="s">
        <v>87</v>
      </c>
      <c r="CI2" s="57" t="s">
        <v>93</v>
      </c>
      <c r="CJ2" s="57" t="s">
        <v>81</v>
      </c>
      <c r="CK2" s="57" t="s">
        <v>76</v>
      </c>
      <c r="CL2" s="57" t="s">
        <v>100</v>
      </c>
      <c r="CM2" s="57" t="s">
        <v>74</v>
      </c>
      <c r="CN2" s="57" t="s">
        <v>95</v>
      </c>
      <c r="CO2" s="57" t="s">
        <v>101</v>
      </c>
      <c r="CP2" s="57" t="s">
        <v>77</v>
      </c>
      <c r="CQ2" s="57" t="s">
        <v>83</v>
      </c>
      <c r="CR2" s="57" t="s">
        <v>75</v>
      </c>
      <c r="CS2" s="57" t="s">
        <v>86</v>
      </c>
      <c r="CT2" s="57" t="s">
        <v>79</v>
      </c>
      <c r="CU2" s="57" t="s">
        <v>88</v>
      </c>
      <c r="CV2" s="58" t="s">
        <v>92</v>
      </c>
      <c r="CW2" s="59" t="s">
        <v>130</v>
      </c>
      <c r="CX2" s="59" t="s">
        <v>133</v>
      </c>
      <c r="CY2" s="59" t="s">
        <v>138</v>
      </c>
      <c r="CZ2" s="59" t="s">
        <v>139</v>
      </c>
      <c r="DA2" s="59" t="s">
        <v>140</v>
      </c>
      <c r="DB2" s="59" t="s">
        <v>141</v>
      </c>
      <c r="DC2" s="59" t="s">
        <v>142</v>
      </c>
      <c r="DD2" s="59" t="s">
        <v>143</v>
      </c>
      <c r="DE2" s="59" t="s">
        <v>144</v>
      </c>
      <c r="DF2" s="59" t="s">
        <v>145</v>
      </c>
      <c r="DG2" s="59" t="s">
        <v>146</v>
      </c>
      <c r="DH2" s="19" t="s">
        <v>181</v>
      </c>
      <c r="DI2" s="60" t="s">
        <v>182</v>
      </c>
      <c r="DJ2" s="60" t="s">
        <v>104</v>
      </c>
      <c r="DK2" s="60" t="s">
        <v>105</v>
      </c>
      <c r="DL2" s="60" t="s">
        <v>106</v>
      </c>
      <c r="DM2" s="60" t="s">
        <v>107</v>
      </c>
      <c r="DN2" s="60" t="s">
        <v>108</v>
      </c>
      <c r="DO2" s="60" t="s">
        <v>114</v>
      </c>
      <c r="DP2" s="60" t="s">
        <v>115</v>
      </c>
      <c r="DQ2" s="60" t="s">
        <v>116</v>
      </c>
      <c r="DR2" s="60" t="s">
        <v>117</v>
      </c>
      <c r="DS2" s="60" t="s">
        <v>118</v>
      </c>
      <c r="DT2" s="60" t="s">
        <v>119</v>
      </c>
      <c r="DU2" s="60" t="s">
        <v>46</v>
      </c>
      <c r="DV2" s="60" t="s">
        <v>120</v>
      </c>
      <c r="DW2" s="60" t="s">
        <v>121</v>
      </c>
      <c r="DX2" s="60" t="s">
        <v>122</v>
      </c>
      <c r="DY2" s="60" t="s">
        <v>77</v>
      </c>
      <c r="DZ2" s="60" t="s">
        <v>123</v>
      </c>
      <c r="EA2" s="60" t="s">
        <v>124</v>
      </c>
      <c r="EB2" s="60" t="s">
        <v>75</v>
      </c>
      <c r="EC2" s="60" t="s">
        <v>183</v>
      </c>
      <c r="ED2" s="60" t="s">
        <v>86</v>
      </c>
      <c r="EE2" s="60" t="s">
        <v>109</v>
      </c>
      <c r="EF2" s="60" t="s">
        <v>111</v>
      </c>
      <c r="EG2" s="60" t="s">
        <v>184</v>
      </c>
      <c r="EH2" s="60" t="s">
        <v>115</v>
      </c>
      <c r="EI2" s="60" t="s">
        <v>79</v>
      </c>
      <c r="EJ2" s="56" t="s">
        <v>131</v>
      </c>
      <c r="EK2" s="56" t="s">
        <v>134</v>
      </c>
    </row>
    <row r="3" spans="1:145" s="50" customFormat="1" ht="54" customHeight="1" x14ac:dyDescent="0.3">
      <c r="A3" s="48" t="s">
        <v>185</v>
      </c>
      <c r="B3" s="49" t="s">
        <v>186</v>
      </c>
      <c r="C3" s="49"/>
      <c r="D3" s="49"/>
      <c r="E3" s="49" t="s">
        <v>186</v>
      </c>
      <c r="F3" s="49"/>
      <c r="G3" s="49" t="s">
        <v>186</v>
      </c>
      <c r="H3" s="49"/>
      <c r="I3" s="49"/>
      <c r="J3" s="49"/>
      <c r="K3" s="49"/>
      <c r="L3" s="49" t="s">
        <v>186</v>
      </c>
      <c r="M3" s="49"/>
      <c r="N3" s="49" t="s">
        <v>186</v>
      </c>
      <c r="O3" s="49"/>
      <c r="P3" s="49"/>
      <c r="Q3" s="49"/>
      <c r="R3" s="49"/>
      <c r="S3" s="49" t="s">
        <v>186</v>
      </c>
      <c r="T3" s="49"/>
      <c r="U3" s="49" t="s">
        <v>187</v>
      </c>
      <c r="V3" s="49"/>
      <c r="W3" s="49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 t="s">
        <v>186</v>
      </c>
      <c r="AS3" s="51"/>
      <c r="AT3" s="51"/>
      <c r="AU3" s="51"/>
      <c r="AV3" s="51"/>
      <c r="AW3" s="51"/>
      <c r="AX3" s="51"/>
      <c r="AY3" s="51"/>
      <c r="AZ3" s="51"/>
      <c r="BA3" s="51"/>
      <c r="BB3" s="51" t="s">
        <v>186</v>
      </c>
      <c r="BC3" s="51" t="s">
        <v>186</v>
      </c>
      <c r="BD3" s="51"/>
      <c r="BE3" s="51"/>
      <c r="BF3" s="51" t="s">
        <v>186</v>
      </c>
      <c r="BG3" s="51"/>
      <c r="BH3" s="51"/>
      <c r="BI3" s="51"/>
      <c r="BJ3" s="51"/>
      <c r="BK3" s="51" t="s">
        <v>186</v>
      </c>
      <c r="BL3" s="51" t="s">
        <v>186</v>
      </c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 t="s">
        <v>187</v>
      </c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</row>
    <row r="4" spans="1:145" s="50" customFormat="1" ht="53.4" x14ac:dyDescent="0.3">
      <c r="A4" s="48" t="s">
        <v>188</v>
      </c>
      <c r="B4" s="51" t="s">
        <v>186</v>
      </c>
      <c r="C4" s="51"/>
      <c r="D4" s="51" t="s">
        <v>186</v>
      </c>
      <c r="E4" s="51" t="s">
        <v>186</v>
      </c>
      <c r="F4" s="51"/>
      <c r="G4" s="51" t="s">
        <v>186</v>
      </c>
      <c r="H4" s="51"/>
      <c r="I4" s="51"/>
      <c r="J4" s="51"/>
      <c r="K4" s="51"/>
      <c r="L4" s="51" t="s">
        <v>186</v>
      </c>
      <c r="M4" s="51"/>
      <c r="N4" s="51" t="s">
        <v>186</v>
      </c>
      <c r="O4" s="51"/>
      <c r="P4" s="51"/>
      <c r="Q4" s="51"/>
      <c r="R4" s="51" t="s">
        <v>186</v>
      </c>
      <c r="S4" s="51" t="s">
        <v>186</v>
      </c>
      <c r="T4" s="51"/>
      <c r="U4" s="49" t="s">
        <v>189</v>
      </c>
      <c r="V4" s="51"/>
      <c r="W4" s="51"/>
      <c r="X4" s="51" t="s">
        <v>186</v>
      </c>
      <c r="Y4" s="51"/>
      <c r="Z4" s="51"/>
      <c r="AA4" s="51" t="s">
        <v>186</v>
      </c>
      <c r="AB4" s="51" t="s">
        <v>186</v>
      </c>
      <c r="AC4" s="51" t="s">
        <v>186</v>
      </c>
      <c r="AD4" s="51" t="s">
        <v>186</v>
      </c>
      <c r="AE4" s="51"/>
      <c r="AF4" s="51"/>
      <c r="AG4" s="51" t="s">
        <v>186</v>
      </c>
      <c r="AH4" s="51"/>
      <c r="AI4" s="51"/>
      <c r="AJ4" s="51"/>
      <c r="AK4" s="51"/>
      <c r="AL4" s="51"/>
      <c r="AM4" s="51" t="s">
        <v>186</v>
      </c>
      <c r="AN4" s="51"/>
      <c r="AO4" s="51"/>
      <c r="AP4" s="51" t="s">
        <v>186</v>
      </c>
      <c r="AQ4" s="51"/>
      <c r="AR4" s="51"/>
      <c r="AS4" s="51" t="s">
        <v>186</v>
      </c>
      <c r="AT4" s="51"/>
      <c r="AU4" s="51"/>
      <c r="AV4" s="51" t="s">
        <v>186</v>
      </c>
      <c r="AW4" s="51"/>
      <c r="AX4" s="51"/>
      <c r="AY4" s="51"/>
      <c r="AZ4" s="51"/>
      <c r="BA4" s="51"/>
      <c r="BB4" s="51"/>
      <c r="BC4" s="51"/>
      <c r="BD4" s="51"/>
      <c r="BE4" s="51"/>
      <c r="BF4" s="51" t="s">
        <v>186</v>
      </c>
      <c r="BG4" s="51" t="s">
        <v>186</v>
      </c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62"/>
      <c r="BY4" s="51"/>
      <c r="BZ4" s="51"/>
      <c r="CA4" s="51"/>
      <c r="CB4" s="51"/>
      <c r="CC4" s="51" t="s">
        <v>186</v>
      </c>
      <c r="CD4" s="51"/>
      <c r="CE4" s="51"/>
      <c r="CF4" s="51"/>
      <c r="CG4" s="51"/>
      <c r="CH4" s="51" t="s">
        <v>186</v>
      </c>
      <c r="CI4" s="51" t="s">
        <v>186</v>
      </c>
      <c r="CJ4" s="51"/>
      <c r="CK4" s="51"/>
      <c r="CL4" s="51" t="s">
        <v>186</v>
      </c>
      <c r="CM4" s="51"/>
      <c r="CN4" s="51"/>
      <c r="CO4" s="51"/>
      <c r="CP4" s="51"/>
      <c r="CQ4" s="51"/>
      <c r="CR4" s="51"/>
      <c r="CS4" s="51"/>
      <c r="CT4" s="51"/>
      <c r="CU4" s="51"/>
      <c r="CV4" s="51" t="s">
        <v>186</v>
      </c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 t="s">
        <v>186</v>
      </c>
      <c r="DK4" s="51"/>
      <c r="DL4" s="51"/>
      <c r="DM4" s="51" t="s">
        <v>186</v>
      </c>
      <c r="DN4" s="51"/>
      <c r="DO4" s="51" t="s">
        <v>189</v>
      </c>
      <c r="DP4" s="51"/>
      <c r="DQ4" s="51" t="s">
        <v>186</v>
      </c>
      <c r="DR4" s="51" t="s">
        <v>186</v>
      </c>
      <c r="DS4" s="51"/>
      <c r="DT4" s="51"/>
      <c r="DU4" s="51"/>
      <c r="DV4" s="51"/>
      <c r="DW4" s="51"/>
      <c r="DX4" s="51"/>
      <c r="DY4" s="51"/>
      <c r="DZ4" s="51" t="s">
        <v>186</v>
      </c>
      <c r="EA4" s="51" t="s">
        <v>186</v>
      </c>
      <c r="EB4" s="51"/>
      <c r="EC4" s="51"/>
      <c r="ED4" s="51"/>
      <c r="EE4" s="51" t="s">
        <v>186</v>
      </c>
      <c r="EF4" s="51"/>
      <c r="EG4" s="51"/>
      <c r="EH4" s="51"/>
      <c r="EI4" s="51"/>
      <c r="EJ4" s="51" t="s">
        <v>186</v>
      </c>
      <c r="EK4" s="51"/>
    </row>
    <row r="5" spans="1:145" s="50" customFormat="1" ht="40.200000000000003" x14ac:dyDescent="0.3">
      <c r="A5" s="48" t="s">
        <v>190</v>
      </c>
      <c r="B5" s="49" t="s">
        <v>186</v>
      </c>
      <c r="C5" s="49"/>
      <c r="D5" s="49" t="s">
        <v>186</v>
      </c>
      <c r="E5" s="49" t="s">
        <v>186</v>
      </c>
      <c r="F5" s="49"/>
      <c r="G5" s="49" t="s">
        <v>186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 t="s">
        <v>186</v>
      </c>
      <c r="T5" s="49"/>
      <c r="U5" s="49" t="s">
        <v>187</v>
      </c>
      <c r="V5" s="49"/>
      <c r="W5" s="49"/>
      <c r="X5" s="51" t="s">
        <v>186</v>
      </c>
      <c r="Y5" s="51"/>
      <c r="Z5" s="51"/>
      <c r="AA5" s="51" t="s">
        <v>186</v>
      </c>
      <c r="AB5" s="51"/>
      <c r="AC5" s="51" t="s">
        <v>186</v>
      </c>
      <c r="AD5" s="51" t="s">
        <v>186</v>
      </c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 t="s">
        <v>186</v>
      </c>
      <c r="AQ5" s="51"/>
      <c r="AR5" s="51"/>
      <c r="AS5" s="51"/>
      <c r="AT5" s="51"/>
      <c r="AU5" s="51"/>
      <c r="AV5" s="51" t="s">
        <v>186</v>
      </c>
      <c r="AW5" s="51"/>
      <c r="AX5" s="51"/>
      <c r="AY5" s="51"/>
      <c r="AZ5" s="51"/>
      <c r="BA5" s="51"/>
      <c r="BB5" s="51"/>
      <c r="BC5" s="51"/>
      <c r="BD5" s="51"/>
      <c r="BE5" s="51"/>
      <c r="BF5" s="51" t="s">
        <v>186</v>
      </c>
      <c r="BG5" s="51" t="s">
        <v>186</v>
      </c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186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 t="s">
        <v>186</v>
      </c>
      <c r="CX5" s="51"/>
      <c r="CY5" s="51" t="s">
        <v>186</v>
      </c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 t="s">
        <v>189</v>
      </c>
      <c r="DP5" s="51"/>
      <c r="DQ5" s="51" t="s">
        <v>186</v>
      </c>
      <c r="DR5" s="51" t="s">
        <v>186</v>
      </c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 t="s">
        <v>186</v>
      </c>
      <c r="EF5" s="51"/>
      <c r="EG5" s="51"/>
      <c r="EH5" s="51"/>
      <c r="EI5" s="51"/>
      <c r="EJ5" s="51"/>
      <c r="EK5" s="51"/>
    </row>
    <row r="6" spans="1:145" s="50" customFormat="1" ht="66.599999999999994" x14ac:dyDescent="0.3">
      <c r="A6" s="48" t="s">
        <v>191</v>
      </c>
      <c r="B6" s="49" t="s">
        <v>186</v>
      </c>
      <c r="C6" s="49"/>
      <c r="D6" s="49" t="s">
        <v>186</v>
      </c>
      <c r="E6" s="49" t="s">
        <v>186</v>
      </c>
      <c r="F6" s="49"/>
      <c r="G6" s="49" t="s">
        <v>186</v>
      </c>
      <c r="H6" s="49"/>
      <c r="I6" s="49"/>
      <c r="J6" s="49"/>
      <c r="K6" s="49"/>
      <c r="L6" s="49"/>
      <c r="M6" s="49" t="s">
        <v>186</v>
      </c>
      <c r="N6" s="49" t="s">
        <v>186</v>
      </c>
      <c r="O6" s="49" t="s">
        <v>186</v>
      </c>
      <c r="P6" s="49"/>
      <c r="Q6" s="49"/>
      <c r="R6" s="49"/>
      <c r="S6" s="49" t="s">
        <v>186</v>
      </c>
      <c r="T6" s="49"/>
      <c r="U6" s="49" t="s">
        <v>187</v>
      </c>
      <c r="V6" s="49"/>
      <c r="W6" s="49" t="s">
        <v>186</v>
      </c>
      <c r="X6" s="51"/>
      <c r="Y6" s="51"/>
      <c r="Z6" s="51"/>
      <c r="AA6" s="51"/>
      <c r="AB6" s="51"/>
      <c r="AC6" s="51" t="s">
        <v>186</v>
      </c>
      <c r="AD6" s="51" t="s">
        <v>186</v>
      </c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 t="s">
        <v>186</v>
      </c>
      <c r="AP6" s="51"/>
      <c r="AQ6" s="51"/>
      <c r="AR6" s="51"/>
      <c r="AS6" s="51"/>
      <c r="AT6" s="51"/>
      <c r="AU6" s="51"/>
      <c r="AV6" s="63" t="s">
        <v>186</v>
      </c>
      <c r="AW6" s="51"/>
      <c r="AX6" s="51"/>
      <c r="AY6" s="51"/>
      <c r="AZ6" s="51"/>
      <c r="BA6" s="51"/>
      <c r="BB6" s="51"/>
      <c r="BC6" s="51"/>
      <c r="BD6" s="51" t="s">
        <v>186</v>
      </c>
      <c r="BE6" s="51"/>
      <c r="BF6" s="51" t="s">
        <v>186</v>
      </c>
      <c r="BG6" s="51" t="s">
        <v>186</v>
      </c>
      <c r="BH6" s="51"/>
      <c r="BI6" s="51"/>
      <c r="BJ6" s="51"/>
      <c r="BK6" s="51"/>
      <c r="BL6" s="51"/>
      <c r="BM6" s="51" t="s">
        <v>186</v>
      </c>
      <c r="BN6" s="51"/>
      <c r="BO6" s="51"/>
      <c r="BP6" s="51"/>
      <c r="BQ6" s="51"/>
      <c r="BR6" s="51"/>
      <c r="BS6" s="51" t="s">
        <v>186</v>
      </c>
      <c r="BT6" s="51" t="s">
        <v>186</v>
      </c>
      <c r="BU6" s="51" t="s">
        <v>186</v>
      </c>
      <c r="BV6" s="51" t="s">
        <v>186</v>
      </c>
      <c r="BW6" s="51" t="s">
        <v>186</v>
      </c>
      <c r="BX6" s="62" t="s">
        <v>186</v>
      </c>
      <c r="BY6" s="51"/>
      <c r="BZ6" s="51"/>
      <c r="CA6" s="51"/>
      <c r="CB6" s="51" t="s">
        <v>186</v>
      </c>
      <c r="CC6" s="51" t="s">
        <v>186</v>
      </c>
      <c r="CD6" s="51"/>
      <c r="CE6" s="51"/>
      <c r="CF6" s="51"/>
      <c r="CG6" s="51"/>
      <c r="CH6" s="51"/>
      <c r="CI6" s="51"/>
      <c r="CJ6" s="51" t="s">
        <v>186</v>
      </c>
      <c r="CK6" s="51" t="s">
        <v>186</v>
      </c>
      <c r="CL6" s="51"/>
      <c r="CM6" s="51"/>
      <c r="CN6" s="51"/>
      <c r="CO6" s="51"/>
      <c r="CP6" s="51"/>
      <c r="CQ6" s="51"/>
      <c r="CR6" s="51" t="s">
        <v>186</v>
      </c>
      <c r="CS6" s="51"/>
      <c r="CT6" s="51" t="s">
        <v>186</v>
      </c>
      <c r="CU6" s="51"/>
      <c r="CV6" s="51"/>
      <c r="CW6" s="51" t="s">
        <v>186</v>
      </c>
      <c r="CX6" s="51"/>
      <c r="CY6" s="51" t="s">
        <v>186</v>
      </c>
      <c r="CZ6" s="51"/>
      <c r="DA6" s="51"/>
      <c r="DB6" s="51"/>
      <c r="DC6" s="51"/>
      <c r="DD6" s="51"/>
      <c r="DE6" s="51" t="s">
        <v>186</v>
      </c>
      <c r="DF6" s="51" t="s">
        <v>186</v>
      </c>
      <c r="DG6" s="51"/>
      <c r="DH6" s="51"/>
      <c r="DI6" s="51"/>
      <c r="DJ6" s="51" t="s">
        <v>186</v>
      </c>
      <c r="DK6" s="51" t="s">
        <v>186</v>
      </c>
      <c r="DL6" s="51"/>
      <c r="DM6" s="51"/>
      <c r="DN6" s="51"/>
      <c r="DO6" s="51" t="s">
        <v>189</v>
      </c>
      <c r="DP6" s="51" t="s">
        <v>186</v>
      </c>
      <c r="DQ6" s="51"/>
      <c r="DR6" s="51"/>
      <c r="DS6" s="51"/>
      <c r="DT6" s="51"/>
      <c r="DU6" s="51"/>
      <c r="DV6" s="51"/>
      <c r="DW6" s="51"/>
      <c r="DX6" s="51"/>
      <c r="DY6" s="51"/>
      <c r="DZ6" s="51" t="s">
        <v>186</v>
      </c>
      <c r="EA6" s="51"/>
      <c r="EB6" s="51" t="s">
        <v>186</v>
      </c>
      <c r="EC6" s="51"/>
      <c r="ED6" s="51"/>
      <c r="EE6" s="51" t="s">
        <v>186</v>
      </c>
      <c r="EF6" s="51"/>
      <c r="EG6" s="51"/>
      <c r="EH6" s="51" t="s">
        <v>186</v>
      </c>
      <c r="EI6" s="51" t="s">
        <v>186</v>
      </c>
      <c r="EJ6" s="51"/>
      <c r="EK6" s="51" t="s">
        <v>186</v>
      </c>
    </row>
    <row r="7" spans="1:145" s="50" customFormat="1" ht="66.599999999999994" x14ac:dyDescent="0.3">
      <c r="A7" s="48" t="s">
        <v>192</v>
      </c>
      <c r="B7" s="49" t="s">
        <v>186</v>
      </c>
      <c r="C7" s="49"/>
      <c r="D7" s="49" t="s">
        <v>186</v>
      </c>
      <c r="E7" s="49" t="s">
        <v>186</v>
      </c>
      <c r="F7" s="49" t="s">
        <v>186</v>
      </c>
      <c r="G7" s="49" t="s">
        <v>186</v>
      </c>
      <c r="H7" s="49"/>
      <c r="I7" s="49"/>
      <c r="J7" s="49"/>
      <c r="K7" s="49"/>
      <c r="L7" s="49" t="s">
        <v>186</v>
      </c>
      <c r="M7" s="49" t="s">
        <v>186</v>
      </c>
      <c r="N7" s="49"/>
      <c r="O7" s="49"/>
      <c r="P7" s="49"/>
      <c r="Q7" s="49"/>
      <c r="R7" s="49"/>
      <c r="S7" s="49" t="s">
        <v>186</v>
      </c>
      <c r="T7" s="49"/>
      <c r="U7" s="49" t="s">
        <v>189</v>
      </c>
      <c r="V7" s="49"/>
      <c r="W7" s="49" t="s">
        <v>186</v>
      </c>
      <c r="X7" s="51" t="s">
        <v>186</v>
      </c>
      <c r="Y7" s="51"/>
      <c r="Z7" s="51"/>
      <c r="AA7" s="51" t="s">
        <v>186</v>
      </c>
      <c r="AB7" s="51"/>
      <c r="AC7" s="51" t="s">
        <v>186</v>
      </c>
      <c r="AD7" s="51"/>
      <c r="AE7" s="51" t="s">
        <v>186</v>
      </c>
      <c r="AF7" s="51"/>
      <c r="AG7" s="51"/>
      <c r="AH7" s="51"/>
      <c r="AI7" s="51"/>
      <c r="AJ7" s="51"/>
      <c r="AK7" s="51"/>
      <c r="AL7" s="51" t="s">
        <v>186</v>
      </c>
      <c r="AM7" s="51" t="s">
        <v>186</v>
      </c>
      <c r="AN7" s="51"/>
      <c r="AO7" s="51"/>
      <c r="AP7" s="51" t="s">
        <v>186</v>
      </c>
      <c r="AQ7" s="51" t="s">
        <v>186</v>
      </c>
      <c r="AR7" s="51"/>
      <c r="AS7" s="51" t="s">
        <v>186</v>
      </c>
      <c r="AT7" s="51"/>
      <c r="AU7" s="51"/>
      <c r="AV7" s="51" t="s">
        <v>186</v>
      </c>
      <c r="AW7" s="51"/>
      <c r="AX7" s="51"/>
      <c r="AY7" s="51"/>
      <c r="AZ7" s="51"/>
      <c r="BA7" s="51"/>
      <c r="BB7" s="51"/>
      <c r="BC7" s="51"/>
      <c r="BD7" s="51"/>
      <c r="BE7" s="51"/>
      <c r="BF7" s="51" t="s">
        <v>186</v>
      </c>
      <c r="BG7" s="51" t="s">
        <v>186</v>
      </c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 t="s">
        <v>186</v>
      </c>
      <c r="BU7" s="51"/>
      <c r="BV7" s="51" t="s">
        <v>186</v>
      </c>
      <c r="BW7" s="51"/>
      <c r="BX7" s="62"/>
      <c r="BY7" s="51"/>
      <c r="BZ7" s="51"/>
      <c r="CA7" s="51"/>
      <c r="CB7" s="51"/>
      <c r="CC7" s="51" t="s">
        <v>186</v>
      </c>
      <c r="CD7" s="51"/>
      <c r="CE7" s="51"/>
      <c r="CF7" s="51" t="s">
        <v>186</v>
      </c>
      <c r="CG7" s="51"/>
      <c r="CH7" s="51"/>
      <c r="CI7" s="51" t="s">
        <v>186</v>
      </c>
      <c r="CJ7" s="51" t="s">
        <v>186</v>
      </c>
      <c r="CK7" s="51"/>
      <c r="CL7" s="51"/>
      <c r="CM7" s="51"/>
      <c r="CN7" s="51" t="s">
        <v>186</v>
      </c>
      <c r="CO7" s="51"/>
      <c r="CP7" s="51"/>
      <c r="CQ7" s="51"/>
      <c r="CR7" s="51"/>
      <c r="CS7" s="51" t="s">
        <v>186</v>
      </c>
      <c r="CT7" s="51"/>
      <c r="CU7" s="51"/>
      <c r="CV7" s="51"/>
      <c r="CW7" s="51" t="s">
        <v>186</v>
      </c>
      <c r="CX7" s="51" t="s">
        <v>186</v>
      </c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 t="s">
        <v>186</v>
      </c>
      <c r="DK7" s="51"/>
      <c r="DL7" s="51"/>
      <c r="DM7" s="62" t="s">
        <v>186</v>
      </c>
      <c r="DN7" s="51"/>
      <c r="DO7" s="51" t="s">
        <v>189</v>
      </c>
      <c r="DP7" s="51"/>
      <c r="DQ7" s="51"/>
      <c r="DR7" s="51" t="s">
        <v>186</v>
      </c>
      <c r="DS7" s="51"/>
      <c r="DT7" s="51"/>
      <c r="DU7" s="51"/>
      <c r="DV7" s="51"/>
      <c r="DW7" s="51"/>
      <c r="DX7" s="51" t="s">
        <v>186</v>
      </c>
      <c r="DY7" s="51"/>
      <c r="DZ7" s="51"/>
      <c r="EA7" s="51"/>
      <c r="EB7" s="51"/>
      <c r="EC7" s="51"/>
      <c r="ED7" s="51" t="s">
        <v>186</v>
      </c>
      <c r="EE7" s="51" t="s">
        <v>186</v>
      </c>
      <c r="EF7" s="51"/>
      <c r="EG7" s="51" t="s">
        <v>186</v>
      </c>
      <c r="EH7" s="51"/>
      <c r="EI7" s="51"/>
      <c r="EJ7" s="51"/>
      <c r="EK7" s="51"/>
    </row>
    <row r="8" spans="1:145" s="50" customFormat="1" ht="106.2" x14ac:dyDescent="0.3">
      <c r="A8" s="48" t="s">
        <v>193</v>
      </c>
      <c r="B8" s="49" t="s">
        <v>186</v>
      </c>
      <c r="C8" s="49"/>
      <c r="D8" s="49" t="s">
        <v>186</v>
      </c>
      <c r="E8" s="49" t="s">
        <v>186</v>
      </c>
      <c r="F8" s="49"/>
      <c r="G8" s="49" t="s">
        <v>186</v>
      </c>
      <c r="H8" s="49"/>
      <c r="I8" s="49"/>
      <c r="J8" s="49"/>
      <c r="K8" s="49"/>
      <c r="L8" s="49"/>
      <c r="M8" s="49" t="s">
        <v>186</v>
      </c>
      <c r="N8" s="49"/>
      <c r="O8" s="49"/>
      <c r="P8" s="49"/>
      <c r="Q8" s="49"/>
      <c r="R8" s="49"/>
      <c r="S8" s="49" t="s">
        <v>186</v>
      </c>
      <c r="T8" s="49"/>
      <c r="U8" s="49" t="s">
        <v>189</v>
      </c>
      <c r="V8" s="49"/>
      <c r="W8" s="49"/>
      <c r="X8" s="51" t="s">
        <v>186</v>
      </c>
      <c r="Y8" s="51" t="s">
        <v>186</v>
      </c>
      <c r="Z8" s="51"/>
      <c r="AA8" s="51" t="s">
        <v>186</v>
      </c>
      <c r="AB8" s="51"/>
      <c r="AC8" s="51" t="s">
        <v>186</v>
      </c>
      <c r="AD8" s="51" t="s">
        <v>186</v>
      </c>
      <c r="AE8" s="51"/>
      <c r="AF8" s="51"/>
      <c r="AG8" s="51"/>
      <c r="AH8" s="51"/>
      <c r="AI8" s="51"/>
      <c r="AJ8" s="51"/>
      <c r="AK8" s="51" t="s">
        <v>186</v>
      </c>
      <c r="AL8" s="51"/>
      <c r="AM8" s="51" t="s">
        <v>186</v>
      </c>
      <c r="AN8" s="51"/>
      <c r="AO8" s="51" t="s">
        <v>186</v>
      </c>
      <c r="AP8" s="51" t="s">
        <v>186</v>
      </c>
      <c r="AQ8" s="51"/>
      <c r="AR8" s="51" t="s">
        <v>186</v>
      </c>
      <c r="AS8" s="51" t="s">
        <v>186</v>
      </c>
      <c r="AT8" s="51"/>
      <c r="AU8" s="51"/>
      <c r="AV8" s="51" t="s">
        <v>186</v>
      </c>
      <c r="AW8" s="51"/>
      <c r="AX8" s="51"/>
      <c r="AY8" s="51"/>
      <c r="AZ8" s="51" t="s">
        <v>186</v>
      </c>
      <c r="BA8" s="51"/>
      <c r="BB8" s="51"/>
      <c r="BC8" s="51"/>
      <c r="BD8" s="51"/>
      <c r="BE8" s="51"/>
      <c r="BF8" s="51" t="s">
        <v>186</v>
      </c>
      <c r="BG8" s="51" t="s">
        <v>186</v>
      </c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62"/>
      <c r="BY8" s="51"/>
      <c r="BZ8" s="51"/>
      <c r="CA8" s="51" t="s">
        <v>186</v>
      </c>
      <c r="CB8" s="51"/>
      <c r="CC8" s="51" t="s">
        <v>186</v>
      </c>
      <c r="CD8" s="51"/>
      <c r="CE8" s="51"/>
      <c r="CF8" s="51"/>
      <c r="CG8" s="51"/>
      <c r="CH8" s="51" t="s">
        <v>186</v>
      </c>
      <c r="CI8" s="51" t="s">
        <v>186</v>
      </c>
      <c r="CJ8" s="51" t="s">
        <v>186</v>
      </c>
      <c r="CK8" s="51" t="s">
        <v>186</v>
      </c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 t="s">
        <v>186</v>
      </c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 t="s">
        <v>186</v>
      </c>
      <c r="DK8" s="51" t="s">
        <v>186</v>
      </c>
      <c r="DL8" s="51"/>
      <c r="DM8" s="62" t="s">
        <v>186</v>
      </c>
      <c r="DN8" s="51"/>
      <c r="DO8" s="51" t="s">
        <v>189</v>
      </c>
      <c r="DP8" s="51" t="s">
        <v>186</v>
      </c>
      <c r="DQ8" s="51"/>
      <c r="DR8" s="51" t="s">
        <v>186</v>
      </c>
      <c r="DS8" s="51" t="s">
        <v>186</v>
      </c>
      <c r="DT8" s="51"/>
      <c r="DU8" s="51"/>
      <c r="DV8" s="51"/>
      <c r="DW8" s="51"/>
      <c r="DX8" s="51" t="s">
        <v>186</v>
      </c>
      <c r="DY8" s="51"/>
      <c r="DZ8" s="51" t="s">
        <v>186</v>
      </c>
      <c r="EA8" s="51"/>
      <c r="EB8" s="51"/>
      <c r="EC8" s="51"/>
      <c r="ED8" s="51"/>
      <c r="EE8" s="51" t="s">
        <v>186</v>
      </c>
      <c r="EF8" s="51"/>
      <c r="EG8" s="51" t="s">
        <v>186</v>
      </c>
      <c r="EH8" s="51" t="s">
        <v>186</v>
      </c>
      <c r="EI8" s="51"/>
      <c r="EJ8" s="51"/>
      <c r="EK8" s="51"/>
    </row>
    <row r="9" spans="1:145" s="50" customFormat="1" ht="66.599999999999994" x14ac:dyDescent="0.3">
      <c r="A9" s="48" t="s">
        <v>194</v>
      </c>
      <c r="B9" s="49" t="s">
        <v>186</v>
      </c>
      <c r="C9" s="49"/>
      <c r="D9" s="49" t="s">
        <v>186</v>
      </c>
      <c r="E9" s="49" t="s">
        <v>186</v>
      </c>
      <c r="F9" s="49"/>
      <c r="G9" s="49" t="s">
        <v>186</v>
      </c>
      <c r="H9" s="49"/>
      <c r="I9" s="49"/>
      <c r="J9" s="49"/>
      <c r="K9" s="49"/>
      <c r="L9" s="49" t="s">
        <v>186</v>
      </c>
      <c r="M9" s="49" t="s">
        <v>186</v>
      </c>
      <c r="N9" s="49"/>
      <c r="O9" s="49"/>
      <c r="P9" s="49"/>
      <c r="Q9" s="49"/>
      <c r="R9" s="49"/>
      <c r="S9" s="49" t="s">
        <v>186</v>
      </c>
      <c r="T9" s="49"/>
      <c r="U9" s="49" t="s">
        <v>189</v>
      </c>
      <c r="V9" s="49"/>
      <c r="W9" s="49"/>
      <c r="X9" s="51" t="s">
        <v>186</v>
      </c>
      <c r="Y9" s="51"/>
      <c r="Z9" s="51"/>
      <c r="AA9" s="51"/>
      <c r="AB9" s="51"/>
      <c r="AC9" s="51" t="s">
        <v>186</v>
      </c>
      <c r="AD9" s="51" t="s">
        <v>186</v>
      </c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 t="s">
        <v>186</v>
      </c>
      <c r="AQ9" s="51"/>
      <c r="AR9" s="51" t="s">
        <v>186</v>
      </c>
      <c r="AS9" s="51"/>
      <c r="AT9" s="51"/>
      <c r="AU9" s="51"/>
      <c r="AV9" s="63" t="s">
        <v>186</v>
      </c>
      <c r="AW9" s="51"/>
      <c r="AX9" s="51"/>
      <c r="AY9" s="51"/>
      <c r="AZ9" s="51"/>
      <c r="BA9" s="51"/>
      <c r="BB9" s="51"/>
      <c r="BC9" s="51"/>
      <c r="BD9" s="51"/>
      <c r="BE9" s="51"/>
      <c r="BF9" s="51" t="s">
        <v>186</v>
      </c>
      <c r="BG9" s="51" t="s">
        <v>186</v>
      </c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 t="s">
        <v>186</v>
      </c>
      <c r="BW9" s="51"/>
      <c r="BX9" s="62"/>
      <c r="BY9" s="51"/>
      <c r="BZ9" s="51"/>
      <c r="CA9" s="51"/>
      <c r="CB9" s="51"/>
      <c r="CC9" s="51"/>
      <c r="CD9" s="51"/>
      <c r="CE9" s="51"/>
      <c r="CF9" s="51"/>
      <c r="CG9" s="51"/>
      <c r="CH9" s="51" t="s">
        <v>186</v>
      </c>
      <c r="CI9" s="51" t="s">
        <v>186</v>
      </c>
      <c r="CJ9" s="51"/>
      <c r="CK9" s="51"/>
      <c r="CL9" s="51"/>
      <c r="CM9" s="51"/>
      <c r="CN9" s="51" t="s">
        <v>186</v>
      </c>
      <c r="CO9" s="51"/>
      <c r="CP9" s="51"/>
      <c r="CQ9" s="51"/>
      <c r="CR9" s="51"/>
      <c r="CS9" s="51"/>
      <c r="CT9" s="51"/>
      <c r="CU9" s="51"/>
      <c r="CV9" s="51" t="s">
        <v>186</v>
      </c>
      <c r="CW9" s="51" t="s">
        <v>186</v>
      </c>
      <c r="CX9" s="51"/>
      <c r="CY9" s="51" t="s">
        <v>186</v>
      </c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 t="s">
        <v>186</v>
      </c>
      <c r="DK9" s="51"/>
      <c r="DL9" s="51"/>
      <c r="DM9" s="62" t="s">
        <v>186</v>
      </c>
      <c r="DN9" s="51"/>
      <c r="DO9" s="51" t="s">
        <v>186</v>
      </c>
      <c r="DP9" s="51"/>
      <c r="DQ9" s="51" t="s">
        <v>186</v>
      </c>
      <c r="DR9" s="51" t="s">
        <v>186</v>
      </c>
      <c r="DS9" s="51"/>
      <c r="DT9" s="51"/>
      <c r="DU9" s="51"/>
      <c r="DV9" s="51"/>
      <c r="DW9" s="51"/>
      <c r="DX9" s="51"/>
      <c r="DY9" s="51"/>
      <c r="DZ9" s="51" t="s">
        <v>186</v>
      </c>
      <c r="EA9" s="51"/>
      <c r="EB9" s="51"/>
      <c r="EC9" s="51"/>
      <c r="ED9" s="51"/>
      <c r="EE9" s="51" t="s">
        <v>186</v>
      </c>
      <c r="EF9" s="51"/>
      <c r="EG9" s="51"/>
      <c r="EH9" s="51"/>
      <c r="EI9" s="51"/>
      <c r="EJ9" s="51"/>
      <c r="EK9" s="51"/>
    </row>
    <row r="10" spans="1:145" s="50" customFormat="1" ht="93" x14ac:dyDescent="0.3">
      <c r="A10" s="48" t="s">
        <v>195</v>
      </c>
      <c r="B10" s="49" t="s">
        <v>186</v>
      </c>
      <c r="C10" s="49" t="s">
        <v>186</v>
      </c>
      <c r="D10" s="49" t="s">
        <v>186</v>
      </c>
      <c r="E10" s="49" t="s">
        <v>186</v>
      </c>
      <c r="F10" s="49" t="s">
        <v>186</v>
      </c>
      <c r="G10" s="49" t="s">
        <v>186</v>
      </c>
      <c r="H10" s="49"/>
      <c r="I10" s="49"/>
      <c r="J10" s="49" t="s">
        <v>186</v>
      </c>
      <c r="K10" s="49" t="s">
        <v>186</v>
      </c>
      <c r="L10" s="49"/>
      <c r="M10" s="49"/>
      <c r="N10" s="49"/>
      <c r="O10" s="49"/>
      <c r="P10" s="49" t="s">
        <v>186</v>
      </c>
      <c r="Q10" s="49" t="s">
        <v>186</v>
      </c>
      <c r="R10" s="49"/>
      <c r="S10" s="49" t="s">
        <v>186</v>
      </c>
      <c r="T10" s="49"/>
      <c r="U10" s="49" t="s">
        <v>187</v>
      </c>
      <c r="V10" s="49" t="s">
        <v>186</v>
      </c>
      <c r="W10" s="49" t="s">
        <v>186</v>
      </c>
      <c r="X10" s="51" t="s">
        <v>186</v>
      </c>
      <c r="Y10" s="51"/>
      <c r="Z10" s="51" t="s">
        <v>186</v>
      </c>
      <c r="AA10" s="51"/>
      <c r="AB10" s="51"/>
      <c r="AC10" s="51" t="s">
        <v>186</v>
      </c>
      <c r="AD10" s="51"/>
      <c r="AE10" s="51"/>
      <c r="AF10" s="51"/>
      <c r="AG10" s="51"/>
      <c r="AH10" s="51"/>
      <c r="AI10" s="51"/>
      <c r="AJ10" s="51"/>
      <c r="AK10" s="51"/>
      <c r="AL10" s="51"/>
      <c r="AM10" s="51" t="s">
        <v>186</v>
      </c>
      <c r="AN10" s="51"/>
      <c r="AO10" s="51"/>
      <c r="AP10" s="51"/>
      <c r="AQ10" s="51"/>
      <c r="AR10" s="51"/>
      <c r="AS10" s="51" t="s">
        <v>186</v>
      </c>
      <c r="AT10" s="51" t="s">
        <v>186</v>
      </c>
      <c r="AU10" s="51"/>
      <c r="AV10" s="63" t="s">
        <v>186</v>
      </c>
      <c r="AW10" s="51"/>
      <c r="AX10" s="51"/>
      <c r="AY10" s="51"/>
      <c r="AZ10" s="51"/>
      <c r="BA10" s="51"/>
      <c r="BB10" s="51" t="s">
        <v>186</v>
      </c>
      <c r="BC10" s="51" t="s">
        <v>186</v>
      </c>
      <c r="BD10" s="51"/>
      <c r="BE10" s="51"/>
      <c r="BF10" s="51"/>
      <c r="BG10" s="51"/>
      <c r="BH10" s="51" t="s">
        <v>186</v>
      </c>
      <c r="BI10" s="51" t="s">
        <v>186</v>
      </c>
      <c r="BJ10" s="51"/>
      <c r="BK10" s="51" t="s">
        <v>186</v>
      </c>
      <c r="BL10" s="51" t="s">
        <v>186</v>
      </c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62"/>
      <c r="BY10" s="51"/>
      <c r="BZ10" s="51" t="s">
        <v>186</v>
      </c>
      <c r="CA10" s="51"/>
      <c r="CB10" s="51"/>
      <c r="CC10" s="51" t="s">
        <v>186</v>
      </c>
      <c r="CD10" s="51"/>
      <c r="CE10" s="51"/>
      <c r="CF10" s="51"/>
      <c r="CG10" s="51"/>
      <c r="CH10" s="51" t="s">
        <v>186</v>
      </c>
      <c r="CI10" s="51" t="s">
        <v>186</v>
      </c>
      <c r="CJ10" s="51"/>
      <c r="CK10" s="51" t="s">
        <v>186</v>
      </c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 t="s">
        <v>186</v>
      </c>
      <c r="CX10" s="51"/>
      <c r="CY10" s="51"/>
      <c r="CZ10" s="51" t="s">
        <v>186</v>
      </c>
      <c r="DA10" s="51"/>
      <c r="DB10" s="51" t="s">
        <v>186</v>
      </c>
      <c r="DC10" s="51"/>
      <c r="DD10" s="51"/>
      <c r="DE10" s="51" t="s">
        <v>186</v>
      </c>
      <c r="DF10" s="51" t="s">
        <v>186</v>
      </c>
      <c r="DG10" s="51" t="s">
        <v>186</v>
      </c>
      <c r="DH10" s="51"/>
      <c r="DI10" s="51"/>
      <c r="DJ10" s="51" t="s">
        <v>186</v>
      </c>
      <c r="DK10" s="51"/>
      <c r="DL10" s="51"/>
      <c r="DM10" s="62" t="s">
        <v>186</v>
      </c>
      <c r="DN10" s="51"/>
      <c r="DO10" s="51" t="s">
        <v>187</v>
      </c>
      <c r="DP10" s="51"/>
      <c r="DQ10" s="51" t="s">
        <v>186</v>
      </c>
      <c r="DR10" s="51" t="s">
        <v>186</v>
      </c>
      <c r="DS10" s="51"/>
      <c r="DT10" s="51"/>
      <c r="DU10" s="51"/>
      <c r="DV10" s="51" t="s">
        <v>186</v>
      </c>
      <c r="DW10" s="51"/>
      <c r="DX10" s="51"/>
      <c r="DY10" s="51"/>
      <c r="DZ10" s="51" t="s">
        <v>186</v>
      </c>
      <c r="EA10" s="51"/>
      <c r="EB10" s="51"/>
      <c r="EC10" s="51"/>
      <c r="ED10" s="51"/>
      <c r="EE10" s="51" t="s">
        <v>186</v>
      </c>
      <c r="EF10" s="51"/>
      <c r="EG10" s="51"/>
      <c r="EH10" s="51"/>
      <c r="EI10" s="51"/>
      <c r="EJ10" s="51" t="s">
        <v>186</v>
      </c>
      <c r="EK10" s="51"/>
    </row>
    <row r="11" spans="1:145" s="50" customFormat="1" ht="79.8" x14ac:dyDescent="0.3">
      <c r="A11" s="48" t="s">
        <v>196</v>
      </c>
      <c r="B11" s="49" t="s">
        <v>186</v>
      </c>
      <c r="C11" s="49" t="s">
        <v>186</v>
      </c>
      <c r="D11" s="49" t="s">
        <v>186</v>
      </c>
      <c r="E11" s="49" t="s">
        <v>186</v>
      </c>
      <c r="F11" s="49" t="s">
        <v>186</v>
      </c>
      <c r="G11" s="49" t="s">
        <v>186</v>
      </c>
      <c r="H11" s="49"/>
      <c r="I11" s="49" t="s">
        <v>186</v>
      </c>
      <c r="J11" s="49"/>
      <c r="K11" s="49"/>
      <c r="L11" s="49" t="s">
        <v>186</v>
      </c>
      <c r="M11" s="49" t="s">
        <v>186</v>
      </c>
      <c r="N11" s="49" t="s">
        <v>186</v>
      </c>
      <c r="O11" s="49"/>
      <c r="P11" s="49"/>
      <c r="Q11" s="49" t="s">
        <v>186</v>
      </c>
      <c r="R11" s="49"/>
      <c r="S11" s="49" t="s">
        <v>186</v>
      </c>
      <c r="T11" s="49"/>
      <c r="U11" s="49" t="s">
        <v>187</v>
      </c>
      <c r="V11" s="49"/>
      <c r="W11" s="49"/>
      <c r="X11" s="51" t="s">
        <v>186</v>
      </c>
      <c r="Y11" s="51"/>
      <c r="Z11" s="51"/>
      <c r="AA11" s="51" t="s">
        <v>186</v>
      </c>
      <c r="AB11" s="51"/>
      <c r="AC11" s="51"/>
      <c r="AD11" s="51" t="s">
        <v>186</v>
      </c>
      <c r="AE11" s="51"/>
      <c r="AF11" s="51" t="s">
        <v>186</v>
      </c>
      <c r="AG11" s="51"/>
      <c r="AH11" s="51" t="s">
        <v>186</v>
      </c>
      <c r="AI11" s="51"/>
      <c r="AJ11" s="51"/>
      <c r="AK11" s="51"/>
      <c r="AL11" s="51"/>
      <c r="AM11" s="51" t="s">
        <v>186</v>
      </c>
      <c r="AN11" s="51"/>
      <c r="AO11" s="51" t="s">
        <v>186</v>
      </c>
      <c r="AP11" s="51" t="s">
        <v>186</v>
      </c>
      <c r="AQ11" s="51" t="s">
        <v>186</v>
      </c>
      <c r="AR11" s="51"/>
      <c r="AS11" s="51" t="s">
        <v>186</v>
      </c>
      <c r="AT11" s="51"/>
      <c r="AU11" s="51"/>
      <c r="AV11" s="63" t="s">
        <v>186</v>
      </c>
      <c r="AW11" s="51"/>
      <c r="AX11" s="51"/>
      <c r="AY11" s="51"/>
      <c r="AZ11" s="51"/>
      <c r="BA11" s="51"/>
      <c r="BB11" s="51"/>
      <c r="BC11" s="51"/>
      <c r="BD11" s="51" t="s">
        <v>186</v>
      </c>
      <c r="BE11" s="51"/>
      <c r="BF11" s="63" t="s">
        <v>186</v>
      </c>
      <c r="BG11" s="51" t="s">
        <v>186</v>
      </c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 t="s">
        <v>186</v>
      </c>
      <c r="BS11" s="51"/>
      <c r="BT11" s="51" t="s">
        <v>186</v>
      </c>
      <c r="BU11" s="51"/>
      <c r="BV11" s="51"/>
      <c r="BW11" s="51"/>
      <c r="BX11" s="62"/>
      <c r="BY11" s="51" t="s">
        <v>186</v>
      </c>
      <c r="BZ11" s="51"/>
      <c r="CA11" s="51"/>
      <c r="CB11" s="51"/>
      <c r="CC11" s="51" t="s">
        <v>186</v>
      </c>
      <c r="CD11" s="51"/>
      <c r="CE11" s="51"/>
      <c r="CF11" s="51"/>
      <c r="CG11" s="51" t="s">
        <v>186</v>
      </c>
      <c r="CH11" s="51" t="s">
        <v>186</v>
      </c>
      <c r="CI11" s="51" t="s">
        <v>186</v>
      </c>
      <c r="CJ11" s="51"/>
      <c r="CK11" s="51"/>
      <c r="CL11" s="51"/>
      <c r="CM11" s="51"/>
      <c r="CN11" s="51" t="s">
        <v>186</v>
      </c>
      <c r="CO11" s="51" t="s">
        <v>186</v>
      </c>
      <c r="CP11" s="51"/>
      <c r="CQ11" s="51"/>
      <c r="CR11" s="51"/>
      <c r="CS11" s="51"/>
      <c r="CT11" s="51" t="s">
        <v>186</v>
      </c>
      <c r="CU11" s="51"/>
      <c r="CV11" s="51"/>
      <c r="CW11" s="51" t="s">
        <v>186</v>
      </c>
      <c r="CX11" s="51"/>
      <c r="CY11" s="51" t="s">
        <v>186</v>
      </c>
      <c r="CZ11" s="51" t="s">
        <v>186</v>
      </c>
      <c r="DA11" s="51"/>
      <c r="DB11" s="51"/>
      <c r="DC11" s="51"/>
      <c r="DD11" s="51"/>
      <c r="DE11" s="51" t="s">
        <v>186</v>
      </c>
      <c r="DF11" s="51" t="s">
        <v>186</v>
      </c>
      <c r="DG11" s="51"/>
      <c r="DH11" s="51"/>
      <c r="DI11" s="51"/>
      <c r="DJ11" s="51" t="s">
        <v>186</v>
      </c>
      <c r="DK11" s="51" t="s">
        <v>186</v>
      </c>
      <c r="DL11" s="51"/>
      <c r="DM11" s="62" t="s">
        <v>186</v>
      </c>
      <c r="DN11" s="51"/>
      <c r="DO11" s="51" t="s">
        <v>187</v>
      </c>
      <c r="DP11" s="51"/>
      <c r="DQ11" s="51"/>
      <c r="DR11" s="51"/>
      <c r="DS11" s="51"/>
      <c r="DT11" s="51"/>
      <c r="DU11" s="51"/>
      <c r="DV11" s="51"/>
      <c r="DW11" s="51"/>
      <c r="DX11" s="51" t="s">
        <v>186</v>
      </c>
      <c r="DY11" s="51"/>
      <c r="DZ11" s="51" t="s">
        <v>186</v>
      </c>
      <c r="EA11" s="51"/>
      <c r="EB11" s="51"/>
      <c r="EC11" s="51"/>
      <c r="ED11" s="51"/>
      <c r="EE11" s="51" t="s">
        <v>186</v>
      </c>
      <c r="EF11" s="51"/>
      <c r="EG11" s="51"/>
      <c r="EH11" s="51"/>
      <c r="EI11" s="51" t="s">
        <v>186</v>
      </c>
      <c r="EJ11" s="51" t="s">
        <v>186</v>
      </c>
      <c r="EK11" s="51"/>
    </row>
    <row r="12" spans="1:145" s="50" customFormat="1" ht="53.4" x14ac:dyDescent="0.3">
      <c r="A12" s="48" t="s">
        <v>197</v>
      </c>
      <c r="B12" s="49" t="s">
        <v>186</v>
      </c>
      <c r="C12" s="49"/>
      <c r="D12" s="49" t="s">
        <v>186</v>
      </c>
      <c r="E12" s="49" t="s">
        <v>186</v>
      </c>
      <c r="F12" s="49"/>
      <c r="G12" s="49" t="s">
        <v>186</v>
      </c>
      <c r="H12" s="49" t="s">
        <v>186</v>
      </c>
      <c r="I12" s="49"/>
      <c r="J12" s="49"/>
      <c r="K12" s="49"/>
      <c r="L12" s="49" t="s">
        <v>186</v>
      </c>
      <c r="M12" s="49" t="s">
        <v>186</v>
      </c>
      <c r="N12" s="49"/>
      <c r="O12" s="49"/>
      <c r="P12" s="49"/>
      <c r="Q12" s="49"/>
      <c r="R12" s="49"/>
      <c r="S12" s="49" t="s">
        <v>186</v>
      </c>
      <c r="T12" s="49"/>
      <c r="U12" s="49" t="s">
        <v>187</v>
      </c>
      <c r="V12" s="49"/>
      <c r="W12" s="49" t="s">
        <v>186</v>
      </c>
      <c r="X12" s="51" t="s">
        <v>186</v>
      </c>
      <c r="Y12" s="51" t="s">
        <v>186</v>
      </c>
      <c r="Z12" s="51"/>
      <c r="AA12" s="51"/>
      <c r="AB12" s="51"/>
      <c r="AC12" s="51" t="s">
        <v>186</v>
      </c>
      <c r="AD12" s="51"/>
      <c r="AE12" s="51" t="s">
        <v>186</v>
      </c>
      <c r="AF12" s="51"/>
      <c r="AG12" s="51"/>
      <c r="AH12" s="51"/>
      <c r="AI12" s="51"/>
      <c r="AJ12" s="51"/>
      <c r="AK12" s="51"/>
      <c r="AL12" s="51" t="s">
        <v>186</v>
      </c>
      <c r="AM12" s="51"/>
      <c r="AN12" s="51"/>
      <c r="AO12" s="51"/>
      <c r="AP12" s="51" t="s">
        <v>186</v>
      </c>
      <c r="AQ12" s="51" t="s">
        <v>186</v>
      </c>
      <c r="AR12" s="51"/>
      <c r="AS12" s="51" t="s">
        <v>186</v>
      </c>
      <c r="AT12" s="51"/>
      <c r="AU12" s="51"/>
      <c r="AV12" s="51" t="s">
        <v>186</v>
      </c>
      <c r="AW12" s="51"/>
      <c r="AX12" s="51"/>
      <c r="AY12" s="51"/>
      <c r="AZ12" s="51"/>
      <c r="BA12" s="51"/>
      <c r="BB12" s="51"/>
      <c r="BC12" s="51"/>
      <c r="BD12" s="51"/>
      <c r="BE12" s="51"/>
      <c r="BF12" s="51" t="s">
        <v>186</v>
      </c>
      <c r="BG12" s="51" t="s">
        <v>186</v>
      </c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 t="s">
        <v>186</v>
      </c>
      <c r="BW12" s="51"/>
      <c r="BX12" s="62"/>
      <c r="BY12" s="51"/>
      <c r="BZ12" s="51"/>
      <c r="CA12" s="51"/>
      <c r="CB12" s="51"/>
      <c r="CC12" s="51" t="s">
        <v>186</v>
      </c>
      <c r="CD12" s="51"/>
      <c r="CE12" s="51"/>
      <c r="CF12" s="51" t="s">
        <v>186</v>
      </c>
      <c r="CG12" s="51"/>
      <c r="CH12" s="51" t="s">
        <v>186</v>
      </c>
      <c r="CI12" s="51" t="s">
        <v>186</v>
      </c>
      <c r="CJ12" s="51"/>
      <c r="CK12" s="51"/>
      <c r="CL12" s="51"/>
      <c r="CM12" s="51"/>
      <c r="CN12" s="51" t="s">
        <v>186</v>
      </c>
      <c r="CO12" s="51" t="s">
        <v>189</v>
      </c>
      <c r="CP12" s="51"/>
      <c r="CQ12" s="51"/>
      <c r="CR12" s="51"/>
      <c r="CS12" s="51" t="s">
        <v>186</v>
      </c>
      <c r="CT12" s="51"/>
      <c r="CU12" s="51"/>
      <c r="CV12" s="51"/>
      <c r="CW12" s="51" t="s">
        <v>186</v>
      </c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 t="s">
        <v>186</v>
      </c>
      <c r="DK12" s="51"/>
      <c r="DL12" s="51"/>
      <c r="DM12" s="62" t="s">
        <v>186</v>
      </c>
      <c r="DN12" s="51"/>
      <c r="DO12" s="51" t="s">
        <v>189</v>
      </c>
      <c r="DP12" s="51" t="s">
        <v>186</v>
      </c>
      <c r="DQ12" s="51" t="s">
        <v>186</v>
      </c>
      <c r="DR12" s="51" t="s">
        <v>186</v>
      </c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 t="s">
        <v>186</v>
      </c>
      <c r="EE12" s="51" t="s">
        <v>186</v>
      </c>
      <c r="EF12" s="51"/>
      <c r="EG12" s="51" t="s">
        <v>186</v>
      </c>
      <c r="EH12" s="51" t="s">
        <v>186</v>
      </c>
      <c r="EI12" s="51"/>
      <c r="EJ12" s="51"/>
      <c r="EK12" s="51"/>
    </row>
    <row r="13" spans="1:145" s="50" customFormat="1" ht="66.599999999999994" x14ac:dyDescent="0.3">
      <c r="A13" s="48" t="s">
        <v>198</v>
      </c>
      <c r="B13" s="49" t="s">
        <v>186</v>
      </c>
      <c r="C13" s="49" t="s">
        <v>186</v>
      </c>
      <c r="D13" s="49"/>
      <c r="E13" s="49"/>
      <c r="F13" s="49"/>
      <c r="G13" s="49" t="s">
        <v>186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 t="s">
        <v>186</v>
      </c>
      <c r="T13" s="49"/>
      <c r="U13" s="49" t="s">
        <v>187</v>
      </c>
      <c r="V13" s="49"/>
      <c r="W13" s="49"/>
      <c r="X13" s="51"/>
      <c r="Y13" s="51"/>
      <c r="Z13" s="51"/>
      <c r="AA13" s="51"/>
      <c r="AB13" s="51"/>
      <c r="AC13" s="51" t="s">
        <v>186</v>
      </c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 t="s">
        <v>186</v>
      </c>
      <c r="BC13" s="51" t="s">
        <v>186</v>
      </c>
      <c r="BD13" s="51"/>
      <c r="BE13" s="51"/>
      <c r="BF13" s="51"/>
      <c r="BG13" s="51"/>
      <c r="BH13" s="51"/>
      <c r="BI13" s="51"/>
      <c r="BJ13" s="51"/>
      <c r="BK13" s="51" t="s">
        <v>186</v>
      </c>
      <c r="BL13" s="51" t="s">
        <v>186</v>
      </c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 t="s">
        <v>186</v>
      </c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 t="s">
        <v>186</v>
      </c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 t="s">
        <v>186</v>
      </c>
      <c r="DJ13" s="51"/>
      <c r="DK13" s="51"/>
      <c r="DL13" s="51"/>
      <c r="DM13" s="51"/>
      <c r="DN13" s="51"/>
      <c r="DO13" s="51" t="s">
        <v>187</v>
      </c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</row>
    <row r="14" spans="1:145" s="50" customFormat="1" ht="53.4" x14ac:dyDescent="0.3">
      <c r="A14" s="48" t="s">
        <v>199</v>
      </c>
      <c r="B14" s="49" t="s">
        <v>186</v>
      </c>
      <c r="C14" s="49"/>
      <c r="D14" s="49" t="s">
        <v>186</v>
      </c>
      <c r="E14" s="49" t="s">
        <v>186</v>
      </c>
      <c r="F14" s="49"/>
      <c r="G14" s="49" t="s">
        <v>186</v>
      </c>
      <c r="H14" s="49"/>
      <c r="I14" s="49"/>
      <c r="J14" s="49"/>
      <c r="K14" s="49"/>
      <c r="L14" s="49" t="s">
        <v>186</v>
      </c>
      <c r="M14" s="49" t="s">
        <v>186</v>
      </c>
      <c r="N14" s="49"/>
      <c r="O14" s="49"/>
      <c r="P14" s="49"/>
      <c r="Q14" s="49"/>
      <c r="R14" s="49"/>
      <c r="S14" s="49" t="s">
        <v>186</v>
      </c>
      <c r="T14" s="49"/>
      <c r="U14" s="49" t="s">
        <v>189</v>
      </c>
      <c r="V14" s="49"/>
      <c r="W14" s="49"/>
      <c r="X14" s="51" t="s">
        <v>186</v>
      </c>
      <c r="Y14" s="51"/>
      <c r="Z14" s="51"/>
      <c r="AA14" s="51"/>
      <c r="AB14" s="51"/>
      <c r="AC14" s="51" t="s">
        <v>186</v>
      </c>
      <c r="AD14" s="51" t="s">
        <v>186</v>
      </c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 t="s">
        <v>186</v>
      </c>
      <c r="AQ14" s="51"/>
      <c r="AR14" s="51" t="s">
        <v>186</v>
      </c>
      <c r="AS14" s="51"/>
      <c r="AT14" s="51"/>
      <c r="AU14" s="51"/>
      <c r="AV14" s="63" t="s">
        <v>186</v>
      </c>
      <c r="AW14" s="51"/>
      <c r="AX14" s="51"/>
      <c r="AY14" s="51"/>
      <c r="AZ14" s="51"/>
      <c r="BA14" s="51"/>
      <c r="BB14" s="51"/>
      <c r="BC14" s="51"/>
      <c r="BD14" s="51"/>
      <c r="BE14" s="51"/>
      <c r="BF14" s="51" t="s">
        <v>186</v>
      </c>
      <c r="BG14" s="51" t="s">
        <v>186</v>
      </c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 t="s">
        <v>186</v>
      </c>
      <c r="BW14" s="51"/>
      <c r="BX14" s="62"/>
      <c r="BY14" s="51"/>
      <c r="BZ14" s="51"/>
      <c r="CA14" s="51"/>
      <c r="CB14" s="51"/>
      <c r="CC14" s="51"/>
      <c r="CD14" s="51"/>
      <c r="CE14" s="51"/>
      <c r="CF14" s="51"/>
      <c r="CG14" s="51"/>
      <c r="CH14" s="51" t="s">
        <v>186</v>
      </c>
      <c r="CI14" s="51" t="s">
        <v>186</v>
      </c>
      <c r="CJ14" s="51"/>
      <c r="CK14" s="51"/>
      <c r="CL14" s="51"/>
      <c r="CM14" s="51"/>
      <c r="CN14" s="51" t="s">
        <v>186</v>
      </c>
      <c r="CO14" s="51"/>
      <c r="CP14" s="51"/>
      <c r="CQ14" s="51"/>
      <c r="CR14" s="51"/>
      <c r="CS14" s="51"/>
      <c r="CT14" s="51"/>
      <c r="CU14" s="51"/>
      <c r="CV14" s="51" t="s">
        <v>186</v>
      </c>
      <c r="CW14" s="51" t="s">
        <v>186</v>
      </c>
      <c r="CX14" s="51"/>
      <c r="CY14" s="51" t="s">
        <v>186</v>
      </c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 t="s">
        <v>186</v>
      </c>
      <c r="DK14" s="51"/>
      <c r="DL14" s="51"/>
      <c r="DM14" s="62" t="s">
        <v>186</v>
      </c>
      <c r="DN14" s="51"/>
      <c r="DO14" s="51" t="s">
        <v>189</v>
      </c>
      <c r="DP14" s="51"/>
      <c r="DQ14" s="51" t="s">
        <v>186</v>
      </c>
      <c r="DR14" s="51" t="s">
        <v>186</v>
      </c>
      <c r="DS14" s="51"/>
      <c r="DT14" s="51"/>
      <c r="DU14" s="51"/>
      <c r="DV14" s="51"/>
      <c r="DW14" s="51"/>
      <c r="DX14" s="51"/>
      <c r="DY14" s="51"/>
      <c r="DZ14" s="51" t="s">
        <v>186</v>
      </c>
      <c r="EA14" s="51"/>
      <c r="EB14" s="51"/>
      <c r="EC14" s="51"/>
      <c r="ED14" s="51"/>
      <c r="EE14" s="51" t="s">
        <v>186</v>
      </c>
      <c r="EF14" s="51"/>
      <c r="EG14" s="51"/>
      <c r="EH14" s="51"/>
      <c r="EI14" s="51"/>
      <c r="EJ14" s="51"/>
      <c r="EK14" s="51"/>
    </row>
    <row r="15" spans="1:145" s="50" customFormat="1" ht="79.8" x14ac:dyDescent="0.3">
      <c r="A15" s="48" t="s">
        <v>200</v>
      </c>
      <c r="B15" s="49" t="s">
        <v>186</v>
      </c>
      <c r="C15" s="49"/>
      <c r="D15" s="49" t="s">
        <v>186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 t="s">
        <v>186</v>
      </c>
      <c r="T15" s="49"/>
      <c r="U15" s="49" t="s">
        <v>187</v>
      </c>
      <c r="V15" s="49"/>
      <c r="W15" s="49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 t="s">
        <v>186</v>
      </c>
      <c r="AW15" s="51"/>
      <c r="AX15" s="51"/>
      <c r="AY15" s="51"/>
      <c r="AZ15" s="51"/>
      <c r="BA15" s="51"/>
      <c r="BB15" s="51" t="s">
        <v>186</v>
      </c>
      <c r="BC15" s="51" t="s">
        <v>186</v>
      </c>
      <c r="BD15" s="51"/>
      <c r="BE15" s="51"/>
      <c r="BF15" s="51"/>
      <c r="BG15" s="51"/>
      <c r="BH15" s="51"/>
      <c r="BI15" s="51"/>
      <c r="BJ15" s="51"/>
      <c r="BK15" s="51" t="s">
        <v>186</v>
      </c>
      <c r="BL15" s="51" t="s">
        <v>186</v>
      </c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 t="s">
        <v>187</v>
      </c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</row>
    <row r="16" spans="1:145" s="50" customFormat="1" ht="79.8" x14ac:dyDescent="0.3">
      <c r="A16" s="48" t="s">
        <v>201</v>
      </c>
      <c r="B16" s="49" t="s">
        <v>186</v>
      </c>
      <c r="C16" s="49"/>
      <c r="D16" s="49" t="s">
        <v>186</v>
      </c>
      <c r="E16" s="49"/>
      <c r="F16" s="49"/>
      <c r="G16" s="49" t="s">
        <v>186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 t="s">
        <v>186</v>
      </c>
      <c r="T16" s="49"/>
      <c r="U16" s="49" t="s">
        <v>187</v>
      </c>
      <c r="V16" s="49"/>
      <c r="W16" s="49"/>
      <c r="X16" s="51" t="s">
        <v>186</v>
      </c>
      <c r="Y16" s="51"/>
      <c r="Z16" s="51"/>
      <c r="AA16" s="51"/>
      <c r="AB16" s="51"/>
      <c r="AC16" s="51" t="s">
        <v>186</v>
      </c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 t="s">
        <v>186</v>
      </c>
      <c r="AX16" s="51"/>
      <c r="AY16" s="51"/>
      <c r="AZ16" s="51"/>
      <c r="BA16" s="51"/>
      <c r="BB16" s="51"/>
      <c r="BC16" s="51"/>
      <c r="BD16" s="51"/>
      <c r="BE16" s="51"/>
      <c r="BF16" s="63" t="s">
        <v>186</v>
      </c>
      <c r="BG16" s="51" t="s">
        <v>186</v>
      </c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 t="s">
        <v>186</v>
      </c>
      <c r="CD16" s="51"/>
      <c r="CE16" s="51"/>
      <c r="CF16" s="51"/>
      <c r="CG16" s="51"/>
      <c r="CH16" s="51"/>
      <c r="CI16" s="51" t="s">
        <v>186</v>
      </c>
      <c r="CJ16" s="51"/>
      <c r="CK16" s="51" t="s">
        <v>186</v>
      </c>
      <c r="CL16" s="51"/>
      <c r="CM16" s="51" t="s">
        <v>186</v>
      </c>
      <c r="CN16" s="51"/>
      <c r="CO16" s="51" t="s">
        <v>186</v>
      </c>
      <c r="CP16" s="51"/>
      <c r="CQ16" s="51"/>
      <c r="CR16" s="51"/>
      <c r="CS16" s="51"/>
      <c r="CT16" s="51"/>
      <c r="CU16" s="51"/>
      <c r="CV16" s="51"/>
      <c r="CW16" s="51" t="s">
        <v>186</v>
      </c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 t="s">
        <v>187</v>
      </c>
      <c r="DP16" s="51"/>
      <c r="DQ16" s="51"/>
      <c r="DR16" s="51"/>
      <c r="DS16" s="51"/>
      <c r="DT16" s="51"/>
      <c r="DU16" s="51"/>
      <c r="DV16" s="51"/>
      <c r="DW16" s="51"/>
      <c r="DX16" s="51" t="s">
        <v>186</v>
      </c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</row>
    <row r="17" spans="1:141" s="50" customFormat="1" ht="66.599999999999994" x14ac:dyDescent="0.3">
      <c r="A17" s="48" t="s">
        <v>202</v>
      </c>
      <c r="B17" s="49" t="s">
        <v>186</v>
      </c>
      <c r="C17" s="49" t="s">
        <v>186</v>
      </c>
      <c r="D17" s="49" t="s">
        <v>186</v>
      </c>
      <c r="E17" s="49" t="s">
        <v>186</v>
      </c>
      <c r="F17" s="49" t="s">
        <v>186</v>
      </c>
      <c r="G17" s="49" t="s">
        <v>186</v>
      </c>
      <c r="H17" s="49"/>
      <c r="I17" s="49"/>
      <c r="J17" s="49"/>
      <c r="K17" s="49"/>
      <c r="L17" s="49"/>
      <c r="M17" s="49" t="s">
        <v>186</v>
      </c>
      <c r="N17" s="49"/>
      <c r="O17" s="49"/>
      <c r="P17" s="49" t="s">
        <v>186</v>
      </c>
      <c r="Q17" s="49" t="s">
        <v>186</v>
      </c>
      <c r="R17" s="49" t="s">
        <v>186</v>
      </c>
      <c r="S17" s="49" t="s">
        <v>186</v>
      </c>
      <c r="T17" s="49"/>
      <c r="U17" s="49" t="s">
        <v>187</v>
      </c>
      <c r="V17" s="49"/>
      <c r="W17" s="49"/>
      <c r="X17" s="51" t="s">
        <v>186</v>
      </c>
      <c r="Y17" s="51" t="s">
        <v>186</v>
      </c>
      <c r="Z17" s="51"/>
      <c r="AA17" s="51"/>
      <c r="AB17" s="51"/>
      <c r="AC17" s="51" t="s">
        <v>186</v>
      </c>
      <c r="AD17" s="51" t="s">
        <v>186</v>
      </c>
      <c r="AE17" s="51"/>
      <c r="AF17" s="51"/>
      <c r="AG17" s="51"/>
      <c r="AH17" s="51"/>
      <c r="AI17" s="51"/>
      <c r="AJ17" s="51" t="s">
        <v>186</v>
      </c>
      <c r="AK17" s="51"/>
      <c r="AL17" s="51"/>
      <c r="AM17" s="51"/>
      <c r="AN17" s="51"/>
      <c r="AO17" s="51" t="s">
        <v>186</v>
      </c>
      <c r="AP17" s="51"/>
      <c r="AQ17" s="51"/>
      <c r="AR17" s="51"/>
      <c r="AS17" s="51" t="s">
        <v>186</v>
      </c>
      <c r="AT17" s="51"/>
      <c r="AU17" s="51"/>
      <c r="AV17" s="51"/>
      <c r="AW17" s="51"/>
      <c r="AX17" s="51"/>
      <c r="AY17" s="51"/>
      <c r="AZ17" s="51" t="s">
        <v>186</v>
      </c>
      <c r="BA17" s="51"/>
      <c r="BB17" s="51"/>
      <c r="BC17" s="51"/>
      <c r="BD17" s="51"/>
      <c r="BE17" s="51"/>
      <c r="BF17" s="63" t="s">
        <v>186</v>
      </c>
      <c r="BG17" s="51" t="s">
        <v>186</v>
      </c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 t="s">
        <v>186</v>
      </c>
      <c r="BU17" s="51"/>
      <c r="BV17" s="51"/>
      <c r="BW17" s="51"/>
      <c r="BX17" s="51"/>
      <c r="BY17" s="51"/>
      <c r="BZ17" s="51"/>
      <c r="CA17" s="51"/>
      <c r="CB17" s="51" t="s">
        <v>186</v>
      </c>
      <c r="CC17" s="51" t="s">
        <v>186</v>
      </c>
      <c r="CD17" s="51"/>
      <c r="CE17" s="51"/>
      <c r="CF17" s="51"/>
      <c r="CG17" s="51"/>
      <c r="CH17" s="51"/>
      <c r="CI17" s="51"/>
      <c r="CJ17" s="51" t="s">
        <v>186</v>
      </c>
      <c r="CK17" s="51" t="s">
        <v>186</v>
      </c>
      <c r="CL17" s="51"/>
      <c r="CM17" s="51"/>
      <c r="CN17" s="51"/>
      <c r="CO17" s="51" t="s">
        <v>186</v>
      </c>
      <c r="CP17" s="51"/>
      <c r="CQ17" s="51" t="s">
        <v>186</v>
      </c>
      <c r="CR17" s="51" t="s">
        <v>186</v>
      </c>
      <c r="CS17" s="51"/>
      <c r="CT17" s="51" t="s">
        <v>186</v>
      </c>
      <c r="CU17" s="51"/>
      <c r="CV17" s="51"/>
      <c r="CW17" s="51" t="s">
        <v>186</v>
      </c>
      <c r="CX17" s="51"/>
      <c r="CY17" s="51"/>
      <c r="CZ17" s="51"/>
      <c r="DA17" s="51"/>
      <c r="DB17" s="51"/>
      <c r="DC17" s="51"/>
      <c r="DD17" s="51"/>
      <c r="DE17" s="51" t="s">
        <v>186</v>
      </c>
      <c r="DF17" s="51"/>
      <c r="DG17" s="51"/>
      <c r="DH17" s="51"/>
      <c r="DI17" s="51"/>
      <c r="DJ17" s="51" t="s">
        <v>186</v>
      </c>
      <c r="DK17" s="51" t="s">
        <v>186</v>
      </c>
      <c r="DL17" s="51"/>
      <c r="DM17" s="51"/>
      <c r="DN17" s="51"/>
      <c r="DO17" s="51" t="s">
        <v>189</v>
      </c>
      <c r="DP17" s="51"/>
      <c r="DQ17" s="51" t="s">
        <v>186</v>
      </c>
      <c r="DR17" s="51"/>
      <c r="DS17" s="51"/>
      <c r="DT17" s="51"/>
      <c r="DU17" s="51"/>
      <c r="DV17" s="51"/>
      <c r="DW17" s="51"/>
      <c r="DX17" s="51"/>
      <c r="DY17" s="51"/>
      <c r="DZ17" s="51" t="s">
        <v>186</v>
      </c>
      <c r="EA17" s="51"/>
      <c r="EB17" s="51" t="s">
        <v>186</v>
      </c>
      <c r="EC17" s="51"/>
      <c r="ED17" s="51"/>
      <c r="EE17" s="51" t="s">
        <v>186</v>
      </c>
      <c r="EF17" s="51"/>
      <c r="EG17" s="51"/>
      <c r="EH17" s="51"/>
      <c r="EI17" s="51" t="s">
        <v>186</v>
      </c>
      <c r="EJ17" s="51"/>
      <c r="EK17" s="51" t="s">
        <v>186</v>
      </c>
    </row>
    <row r="18" spans="1:141" s="50" customFormat="1" ht="40.200000000000003" x14ac:dyDescent="0.3">
      <c r="A18" s="48" t="s">
        <v>203</v>
      </c>
      <c r="B18" s="49" t="s">
        <v>186</v>
      </c>
      <c r="C18" s="49"/>
      <c r="D18" s="49"/>
      <c r="E18" s="49" t="s">
        <v>186</v>
      </c>
      <c r="F18" s="49"/>
      <c r="G18" s="49" t="s">
        <v>186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 t="s">
        <v>186</v>
      </c>
      <c r="T18" s="49"/>
      <c r="U18" s="49" t="s">
        <v>187</v>
      </c>
      <c r="V18" s="49"/>
      <c r="W18" s="49" t="s">
        <v>186</v>
      </c>
      <c r="X18" s="51" t="s">
        <v>186</v>
      </c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 t="s">
        <v>186</v>
      </c>
      <c r="AN18" s="51"/>
      <c r="AO18" s="51"/>
      <c r="AP18" s="51"/>
      <c r="AQ18" s="51"/>
      <c r="AR18" s="51"/>
      <c r="AS18" s="51"/>
      <c r="AT18" s="51"/>
      <c r="AU18" s="51"/>
      <c r="AV18" s="51" t="s">
        <v>186</v>
      </c>
      <c r="AW18" s="51"/>
      <c r="AX18" s="51"/>
      <c r="AY18" s="51"/>
      <c r="AZ18" s="51" t="s">
        <v>186</v>
      </c>
      <c r="BA18" s="51"/>
      <c r="BB18" s="51"/>
      <c r="BC18" s="51"/>
      <c r="BD18" s="51"/>
      <c r="BE18" s="51" t="s">
        <v>186</v>
      </c>
      <c r="BF18" s="51"/>
      <c r="BG18" s="51"/>
      <c r="BH18" s="51"/>
      <c r="BI18" s="51"/>
      <c r="BJ18" s="51"/>
      <c r="BK18" s="51"/>
      <c r="BL18" s="51"/>
      <c r="BM18" s="51"/>
      <c r="BN18" s="51" t="s">
        <v>186</v>
      </c>
      <c r="BO18" s="51" t="s">
        <v>186</v>
      </c>
      <c r="BP18" s="51"/>
      <c r="BQ18" s="51"/>
      <c r="BR18" s="51"/>
      <c r="BS18" s="51"/>
      <c r="BT18" s="51"/>
      <c r="BU18" s="51"/>
      <c r="BV18" s="51"/>
      <c r="BW18" s="51"/>
      <c r="BX18" s="51"/>
      <c r="BY18" s="51" t="s">
        <v>186</v>
      </c>
      <c r="BZ18" s="51" t="s">
        <v>186</v>
      </c>
      <c r="CA18" s="51"/>
      <c r="CB18" s="51"/>
      <c r="CC18" s="51"/>
      <c r="CD18" s="51"/>
      <c r="CE18" s="51"/>
      <c r="CF18" s="51"/>
      <c r="CG18" s="51"/>
      <c r="CH18" s="51"/>
      <c r="CI18" s="51" t="s">
        <v>186</v>
      </c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 t="s">
        <v>186</v>
      </c>
      <c r="CX18" s="51"/>
      <c r="CY18" s="51" t="s">
        <v>186</v>
      </c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 t="s">
        <v>186</v>
      </c>
      <c r="DP18" s="51" t="s">
        <v>186</v>
      </c>
      <c r="DQ18" s="51" t="s">
        <v>186</v>
      </c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 t="s">
        <v>186</v>
      </c>
      <c r="EF18" s="51"/>
      <c r="EG18" s="51"/>
      <c r="EH18" s="51" t="s">
        <v>186</v>
      </c>
      <c r="EI18" s="51"/>
      <c r="EJ18" s="51" t="s">
        <v>186</v>
      </c>
      <c r="EK18" s="51" t="s">
        <v>186</v>
      </c>
    </row>
    <row r="19" spans="1:141" s="50" customFormat="1" ht="66.599999999999994" x14ac:dyDescent="0.3">
      <c r="A19" s="48" t="s">
        <v>204</v>
      </c>
      <c r="B19" s="49" t="s">
        <v>186</v>
      </c>
      <c r="C19" s="49"/>
      <c r="D19" s="49" t="s">
        <v>186</v>
      </c>
      <c r="E19" s="49" t="s">
        <v>186</v>
      </c>
      <c r="F19" s="49"/>
      <c r="G19" s="49" t="s">
        <v>186</v>
      </c>
      <c r="H19" s="49"/>
      <c r="I19" s="49"/>
      <c r="J19" s="49"/>
      <c r="K19" s="49"/>
      <c r="L19" s="49"/>
      <c r="M19" s="49"/>
      <c r="N19" s="49"/>
      <c r="O19" s="49"/>
      <c r="P19" s="49"/>
      <c r="Q19" s="49" t="s">
        <v>186</v>
      </c>
      <c r="R19" s="49"/>
      <c r="S19" s="49" t="s">
        <v>186</v>
      </c>
      <c r="T19" s="49"/>
      <c r="U19" s="49" t="s">
        <v>187</v>
      </c>
      <c r="V19" s="49" t="s">
        <v>186</v>
      </c>
      <c r="W19" s="49" t="s">
        <v>186</v>
      </c>
      <c r="X19" s="51" t="s">
        <v>186</v>
      </c>
      <c r="Y19" s="51"/>
      <c r="Z19" s="51" t="s">
        <v>186</v>
      </c>
      <c r="AA19" s="51"/>
      <c r="AB19" s="51"/>
      <c r="AC19" s="51" t="s">
        <v>186</v>
      </c>
      <c r="AD19" s="51"/>
      <c r="AE19" s="51"/>
      <c r="AF19" s="51"/>
      <c r="AG19" s="51"/>
      <c r="AH19" s="51"/>
      <c r="AI19" s="51"/>
      <c r="AJ19" s="51"/>
      <c r="AK19" s="51"/>
      <c r="AL19" s="51" t="s">
        <v>186</v>
      </c>
      <c r="AM19" s="51" t="s">
        <v>186</v>
      </c>
      <c r="AN19" s="51" t="s">
        <v>186</v>
      </c>
      <c r="AO19" s="51"/>
      <c r="AP19" s="51" t="s">
        <v>186</v>
      </c>
      <c r="AQ19" s="51"/>
      <c r="AR19" s="51"/>
      <c r="AS19" s="51" t="s">
        <v>186</v>
      </c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63" t="s">
        <v>186</v>
      </c>
      <c r="BG19" s="51" t="s">
        <v>186</v>
      </c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62"/>
      <c r="BY19" s="51"/>
      <c r="BZ19" s="51"/>
      <c r="CA19" s="51"/>
      <c r="CB19" s="51"/>
      <c r="CC19" s="51" t="s">
        <v>186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 t="s">
        <v>186</v>
      </c>
      <c r="DC19" s="51" t="s">
        <v>186</v>
      </c>
      <c r="DD19" s="51"/>
      <c r="DE19" s="51"/>
      <c r="DF19" s="51"/>
      <c r="DG19" s="51"/>
      <c r="DH19" s="51"/>
      <c r="DI19" s="51"/>
      <c r="DJ19" s="51" t="s">
        <v>186</v>
      </c>
      <c r="DK19" s="51"/>
      <c r="DL19" s="51"/>
      <c r="DM19" s="62" t="s">
        <v>186</v>
      </c>
      <c r="DN19" s="51" t="s">
        <v>186</v>
      </c>
      <c r="DO19" s="51" t="s">
        <v>189</v>
      </c>
      <c r="DP19" s="51"/>
      <c r="DQ19" s="51"/>
      <c r="DR19" s="51"/>
      <c r="DS19" s="51"/>
      <c r="DT19" s="51"/>
      <c r="DU19" s="51" t="s">
        <v>186</v>
      </c>
      <c r="DV19" s="51" t="s">
        <v>186</v>
      </c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 t="s">
        <v>186</v>
      </c>
      <c r="EH19" s="51"/>
      <c r="EI19" s="51"/>
      <c r="EJ19" s="51"/>
      <c r="EK19" s="51"/>
    </row>
    <row r="20" spans="1:141" s="50" customFormat="1" ht="106.2" x14ac:dyDescent="0.3">
      <c r="A20" s="48" t="s">
        <v>205</v>
      </c>
      <c r="B20" s="49" t="s">
        <v>186</v>
      </c>
      <c r="C20" s="49"/>
      <c r="D20" s="49" t="s">
        <v>186</v>
      </c>
      <c r="E20" s="49" t="s">
        <v>186</v>
      </c>
      <c r="F20" s="49"/>
      <c r="G20" s="49" t="s">
        <v>186</v>
      </c>
      <c r="H20" s="49"/>
      <c r="I20" s="49" t="s">
        <v>186</v>
      </c>
      <c r="J20" s="49"/>
      <c r="K20" s="49"/>
      <c r="L20" s="49" t="s">
        <v>186</v>
      </c>
      <c r="M20" s="49" t="s">
        <v>186</v>
      </c>
      <c r="N20" s="49"/>
      <c r="O20" s="49"/>
      <c r="P20" s="49" t="s">
        <v>186</v>
      </c>
      <c r="Q20" s="49" t="s">
        <v>186</v>
      </c>
      <c r="R20" s="49"/>
      <c r="S20" s="49" t="s">
        <v>186</v>
      </c>
      <c r="T20" s="49"/>
      <c r="U20" s="49" t="s">
        <v>187</v>
      </c>
      <c r="V20" s="49"/>
      <c r="W20" s="49"/>
      <c r="X20" s="51" t="s">
        <v>186</v>
      </c>
      <c r="Y20" s="51"/>
      <c r="Z20" s="51"/>
      <c r="AA20" s="51"/>
      <c r="AB20" s="51"/>
      <c r="AC20" s="51" t="s">
        <v>186</v>
      </c>
      <c r="AD20" s="51"/>
      <c r="AE20" s="51"/>
      <c r="AF20" s="51"/>
      <c r="AG20" s="51" t="s">
        <v>186</v>
      </c>
      <c r="AH20" s="51"/>
      <c r="AI20" s="51" t="s">
        <v>186</v>
      </c>
      <c r="AJ20" s="51" t="s">
        <v>186</v>
      </c>
      <c r="AK20" s="51"/>
      <c r="AL20" s="51"/>
      <c r="AM20" s="51" t="s">
        <v>186</v>
      </c>
      <c r="AN20" s="51" t="s">
        <v>186</v>
      </c>
      <c r="AO20" s="51" t="s">
        <v>186</v>
      </c>
      <c r="AP20" s="51"/>
      <c r="AQ20" s="51"/>
      <c r="AR20" s="51"/>
      <c r="AS20" s="51"/>
      <c r="AT20" s="51"/>
      <c r="AU20" s="51" t="s">
        <v>186</v>
      </c>
      <c r="AV20" s="63" t="s">
        <v>186</v>
      </c>
      <c r="AW20" s="51"/>
      <c r="AX20" s="51" t="s">
        <v>186</v>
      </c>
      <c r="AY20" s="51"/>
      <c r="AZ20" s="51"/>
      <c r="BA20" s="51"/>
      <c r="BB20" s="51"/>
      <c r="BC20" s="51"/>
      <c r="BD20" s="51" t="s">
        <v>186</v>
      </c>
      <c r="BE20" s="51"/>
      <c r="BF20" s="63" t="s">
        <v>186</v>
      </c>
      <c r="BG20" s="51" t="s">
        <v>186</v>
      </c>
      <c r="BH20" s="51"/>
      <c r="BI20" s="51"/>
      <c r="BJ20" s="51" t="s">
        <v>186</v>
      </c>
      <c r="BK20" s="51"/>
      <c r="BL20" s="51"/>
      <c r="BM20" s="51" t="s">
        <v>186</v>
      </c>
      <c r="BN20" s="51"/>
      <c r="BO20" s="51"/>
      <c r="BP20" s="51"/>
      <c r="BQ20" s="51"/>
      <c r="BR20" s="51"/>
      <c r="BS20" s="51" t="s">
        <v>186</v>
      </c>
      <c r="BT20" s="51" t="s">
        <v>186</v>
      </c>
      <c r="BU20" s="51" t="s">
        <v>186</v>
      </c>
      <c r="BV20" s="51"/>
      <c r="BW20" s="51" t="s">
        <v>186</v>
      </c>
      <c r="BX20" s="64" t="s">
        <v>186</v>
      </c>
      <c r="BY20" s="51"/>
      <c r="BZ20" s="51"/>
      <c r="CA20" s="51"/>
      <c r="CB20" s="51"/>
      <c r="CC20" s="51" t="s">
        <v>186</v>
      </c>
      <c r="CD20" s="51" t="s">
        <v>186</v>
      </c>
      <c r="CE20" s="51" t="s">
        <v>186</v>
      </c>
      <c r="CF20" s="51"/>
      <c r="CG20" s="51"/>
      <c r="CH20" s="51" t="s">
        <v>186</v>
      </c>
      <c r="CI20" s="51"/>
      <c r="CJ20" s="51" t="s">
        <v>186</v>
      </c>
      <c r="CK20" s="51" t="s">
        <v>186</v>
      </c>
      <c r="CL20" s="51"/>
      <c r="CM20" s="51"/>
      <c r="CN20" s="51"/>
      <c r="CO20" s="51"/>
      <c r="CP20" s="51"/>
      <c r="CQ20" s="51" t="s">
        <v>186</v>
      </c>
      <c r="CR20" s="51" t="s">
        <v>186</v>
      </c>
      <c r="CS20" s="51" t="s">
        <v>186</v>
      </c>
      <c r="CT20" s="51" t="s">
        <v>186</v>
      </c>
      <c r="CU20" s="51"/>
      <c r="CV20" s="51"/>
      <c r="CW20" s="51"/>
      <c r="CX20" s="51"/>
      <c r="CY20" s="51"/>
      <c r="CZ20" s="51" t="s">
        <v>186</v>
      </c>
      <c r="DA20" s="51"/>
      <c r="DB20" s="51"/>
      <c r="DC20" s="51"/>
      <c r="DD20" s="51"/>
      <c r="DE20" s="51" t="s">
        <v>186</v>
      </c>
      <c r="DF20" s="51" t="s">
        <v>186</v>
      </c>
      <c r="DG20" s="51"/>
      <c r="DH20" s="51"/>
      <c r="DI20" s="51"/>
      <c r="DJ20" s="51" t="s">
        <v>186</v>
      </c>
      <c r="DK20" s="51" t="s">
        <v>186</v>
      </c>
      <c r="DL20" s="51" t="s">
        <v>186</v>
      </c>
      <c r="DM20" s="62" t="s">
        <v>186</v>
      </c>
      <c r="DN20" s="51"/>
      <c r="DO20" s="51" t="s">
        <v>189</v>
      </c>
      <c r="DP20" s="51"/>
      <c r="DQ20" s="51"/>
      <c r="DR20" s="51"/>
      <c r="DS20" s="51"/>
      <c r="DT20" s="51"/>
      <c r="DU20" s="51" t="s">
        <v>186</v>
      </c>
      <c r="DV20" s="51" t="s">
        <v>186</v>
      </c>
      <c r="DW20" s="51" t="s">
        <v>186</v>
      </c>
      <c r="DX20" s="51"/>
      <c r="DY20" s="51"/>
      <c r="DZ20" s="51" t="s">
        <v>186</v>
      </c>
      <c r="EA20" s="51"/>
      <c r="EB20" s="51" t="s">
        <v>186</v>
      </c>
      <c r="EC20" s="51"/>
      <c r="ED20" s="51" t="s">
        <v>186</v>
      </c>
      <c r="EE20" s="51"/>
      <c r="EF20" s="51"/>
      <c r="EG20" s="51" t="s">
        <v>186</v>
      </c>
      <c r="EH20" s="51"/>
      <c r="EI20" s="51" t="s">
        <v>186</v>
      </c>
      <c r="EJ20" s="51" t="s">
        <v>186</v>
      </c>
      <c r="EK20" s="51" t="s">
        <v>186</v>
      </c>
    </row>
    <row r="21" spans="1:141" s="50" customFormat="1" ht="53.4" x14ac:dyDescent="0.3">
      <c r="A21" s="48" t="s">
        <v>206</v>
      </c>
      <c r="B21" s="49" t="s">
        <v>186</v>
      </c>
      <c r="C21" s="49"/>
      <c r="D21" s="49" t="s">
        <v>186</v>
      </c>
      <c r="E21" s="49" t="s">
        <v>186</v>
      </c>
      <c r="F21" s="49"/>
      <c r="G21" s="49" t="s">
        <v>186</v>
      </c>
      <c r="H21" s="49"/>
      <c r="I21" s="49"/>
      <c r="J21" s="49"/>
      <c r="K21" s="49"/>
      <c r="L21" s="49"/>
      <c r="M21" s="49"/>
      <c r="N21" s="49"/>
      <c r="O21" s="49"/>
      <c r="P21" s="49" t="s">
        <v>186</v>
      </c>
      <c r="Q21" s="49" t="s">
        <v>186</v>
      </c>
      <c r="R21" s="49"/>
      <c r="S21" s="49" t="s">
        <v>186</v>
      </c>
      <c r="T21" s="49"/>
      <c r="U21" s="49" t="s">
        <v>187</v>
      </c>
      <c r="V21" s="49"/>
      <c r="W21" s="49" t="s">
        <v>186</v>
      </c>
      <c r="X21" s="51" t="s">
        <v>186</v>
      </c>
      <c r="Y21" s="51"/>
      <c r="Z21" s="51"/>
      <c r="AA21" s="51"/>
      <c r="AB21" s="51"/>
      <c r="AC21" s="51" t="s">
        <v>186</v>
      </c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 t="s">
        <v>186</v>
      </c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63" t="s">
        <v>186</v>
      </c>
      <c r="BG21" s="51" t="s">
        <v>186</v>
      </c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 t="s">
        <v>186</v>
      </c>
      <c r="BU21" s="51"/>
      <c r="BV21" s="51"/>
      <c r="BW21" s="51"/>
      <c r="BX21" s="51"/>
      <c r="BY21" s="51"/>
      <c r="BZ21" s="51"/>
      <c r="CA21" s="51"/>
      <c r="CB21" s="51"/>
      <c r="CC21" s="51" t="s">
        <v>186</v>
      </c>
      <c r="CD21" s="51"/>
      <c r="CE21" s="51"/>
      <c r="CF21" s="51"/>
      <c r="CG21" s="51"/>
      <c r="CH21" s="51"/>
      <c r="CI21" s="51"/>
      <c r="CJ21" s="51" t="s">
        <v>186</v>
      </c>
      <c r="CK21" s="51"/>
      <c r="CL21" s="51"/>
      <c r="CM21" s="51"/>
      <c r="CN21" s="51" t="s">
        <v>186</v>
      </c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 t="s">
        <v>189</v>
      </c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 t="s">
        <v>186</v>
      </c>
      <c r="EF21" s="51"/>
      <c r="EG21" s="51"/>
      <c r="EH21" s="51"/>
      <c r="EI21" s="51"/>
      <c r="EJ21" s="51"/>
      <c r="EK21" s="51"/>
    </row>
    <row r="22" spans="1:141" s="50" customFormat="1" ht="40.200000000000003" x14ac:dyDescent="0.3">
      <c r="A22" s="48" t="s">
        <v>207</v>
      </c>
      <c r="B22" s="49" t="s">
        <v>186</v>
      </c>
      <c r="C22" s="49" t="s">
        <v>186</v>
      </c>
      <c r="D22" s="49" t="s">
        <v>186</v>
      </c>
      <c r="E22" s="49" t="s">
        <v>186</v>
      </c>
      <c r="F22" s="49"/>
      <c r="G22" s="49" t="s">
        <v>186</v>
      </c>
      <c r="H22" s="49"/>
      <c r="I22" s="49" t="s">
        <v>186</v>
      </c>
      <c r="J22" s="49"/>
      <c r="K22" s="49"/>
      <c r="L22" s="49" t="s">
        <v>186</v>
      </c>
      <c r="M22" s="49"/>
      <c r="N22" s="49" t="s">
        <v>186</v>
      </c>
      <c r="O22" s="49"/>
      <c r="P22" s="49" t="s">
        <v>186</v>
      </c>
      <c r="Q22" s="49" t="s">
        <v>186</v>
      </c>
      <c r="R22" s="49"/>
      <c r="S22" s="49" t="s">
        <v>186</v>
      </c>
      <c r="T22" s="49"/>
      <c r="U22" s="49" t="s">
        <v>187</v>
      </c>
      <c r="V22" s="49"/>
      <c r="W22" s="49" t="s">
        <v>186</v>
      </c>
      <c r="X22" s="51" t="s">
        <v>186</v>
      </c>
      <c r="Y22" s="51"/>
      <c r="Z22" s="51"/>
      <c r="AA22" s="51"/>
      <c r="AB22" s="51"/>
      <c r="AC22" s="51" t="s">
        <v>186</v>
      </c>
      <c r="AD22" s="51" t="s">
        <v>186</v>
      </c>
      <c r="AE22" s="51"/>
      <c r="AF22" s="51"/>
      <c r="AG22" s="51"/>
      <c r="AH22" s="51"/>
      <c r="AI22" s="51"/>
      <c r="AJ22" s="51"/>
      <c r="AK22" s="51"/>
      <c r="AL22" s="51"/>
      <c r="AM22" s="51" t="s">
        <v>186</v>
      </c>
      <c r="AN22" s="51"/>
      <c r="AO22" s="51" t="s">
        <v>186</v>
      </c>
      <c r="AP22" s="51"/>
      <c r="AQ22" s="51"/>
      <c r="AR22" s="51"/>
      <c r="AS22" s="51" t="s">
        <v>186</v>
      </c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63" t="s">
        <v>186</v>
      </c>
      <c r="BG22" s="51" t="s">
        <v>186</v>
      </c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 t="s">
        <v>186</v>
      </c>
      <c r="BU22" s="51"/>
      <c r="BV22" s="51"/>
      <c r="BW22" s="51"/>
      <c r="BX22" s="51"/>
      <c r="BY22" s="51"/>
      <c r="BZ22" s="51"/>
      <c r="CA22" s="51"/>
      <c r="CB22" s="51"/>
      <c r="CC22" s="51" t="s">
        <v>186</v>
      </c>
      <c r="CD22" s="51"/>
      <c r="CE22" s="51"/>
      <c r="CF22" s="51"/>
      <c r="CG22" s="51"/>
      <c r="CH22" s="51"/>
      <c r="CI22" s="51"/>
      <c r="CJ22" s="51" t="s">
        <v>186</v>
      </c>
      <c r="CK22" s="51"/>
      <c r="CL22" s="51"/>
      <c r="CM22" s="51"/>
      <c r="CN22" s="51" t="s">
        <v>186</v>
      </c>
      <c r="CO22" s="51"/>
      <c r="CP22" s="51"/>
      <c r="CQ22" s="51"/>
      <c r="CR22" s="51" t="s">
        <v>186</v>
      </c>
      <c r="CS22" s="51"/>
      <c r="CT22" s="51" t="s">
        <v>186</v>
      </c>
      <c r="CU22" s="51"/>
      <c r="CV22" s="51"/>
      <c r="CW22" s="51"/>
      <c r="CX22" s="51" t="s">
        <v>186</v>
      </c>
      <c r="CY22" s="51"/>
      <c r="CZ22" s="51"/>
      <c r="DA22" s="51"/>
      <c r="DB22" s="51"/>
      <c r="DC22" s="51"/>
      <c r="DD22" s="51"/>
      <c r="DE22" s="51" t="s">
        <v>186</v>
      </c>
      <c r="DF22" s="51" t="s">
        <v>186</v>
      </c>
      <c r="DG22" s="51"/>
      <c r="DH22" s="51"/>
      <c r="DI22" s="51" t="s">
        <v>186</v>
      </c>
      <c r="DJ22" s="51"/>
      <c r="DK22" s="51"/>
      <c r="DL22" s="51" t="s">
        <v>186</v>
      </c>
      <c r="DM22" s="51"/>
      <c r="DN22" s="51" t="s">
        <v>186</v>
      </c>
      <c r="DO22" s="51" t="s">
        <v>189</v>
      </c>
      <c r="DP22" s="51"/>
      <c r="DQ22" s="51" t="s">
        <v>186</v>
      </c>
      <c r="DR22" s="51"/>
      <c r="DS22" s="51"/>
      <c r="DT22" s="51"/>
      <c r="DU22" s="51"/>
      <c r="DV22" s="51"/>
      <c r="DW22" s="51"/>
      <c r="DX22" s="51"/>
      <c r="DY22" s="51"/>
      <c r="DZ22" s="51" t="s">
        <v>186</v>
      </c>
      <c r="EA22" s="51"/>
      <c r="EB22" s="51" t="s">
        <v>186</v>
      </c>
      <c r="EC22" s="51"/>
      <c r="ED22" s="51"/>
      <c r="EE22" s="51" t="s">
        <v>186</v>
      </c>
      <c r="EF22" s="51"/>
      <c r="EG22" s="51"/>
      <c r="EH22" s="51"/>
      <c r="EI22" s="51" t="s">
        <v>186</v>
      </c>
      <c r="EJ22" s="51"/>
      <c r="EK22" s="51" t="s">
        <v>186</v>
      </c>
    </row>
    <row r="23" spans="1:141" s="50" customFormat="1" ht="40.200000000000003" x14ac:dyDescent="0.3">
      <c r="A23" s="48" t="s">
        <v>208</v>
      </c>
      <c r="B23" s="49" t="s">
        <v>186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 t="s">
        <v>186</v>
      </c>
      <c r="O23" s="49"/>
      <c r="P23" s="49" t="s">
        <v>186</v>
      </c>
      <c r="Q23" s="49"/>
      <c r="R23" s="49"/>
      <c r="S23" s="49" t="s">
        <v>186</v>
      </c>
      <c r="T23" s="49"/>
      <c r="U23" s="49" t="s">
        <v>187</v>
      </c>
      <c r="V23" s="49" t="s">
        <v>186</v>
      </c>
      <c r="W23" s="49"/>
      <c r="X23" s="51"/>
      <c r="Y23" s="51"/>
      <c r="Z23" s="51"/>
      <c r="AA23" s="51"/>
      <c r="AB23" s="51"/>
      <c r="AC23" s="51" t="s">
        <v>186</v>
      </c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 t="s">
        <v>186</v>
      </c>
      <c r="AX23" s="51"/>
      <c r="AY23" s="51"/>
      <c r="AZ23" s="51"/>
      <c r="BA23" s="51"/>
      <c r="BB23" s="51" t="s">
        <v>186</v>
      </c>
      <c r="BC23" s="51" t="s">
        <v>186</v>
      </c>
      <c r="BD23" s="51"/>
      <c r="BE23" s="51"/>
      <c r="BF23" s="51"/>
      <c r="BG23" s="51"/>
      <c r="BH23" s="51"/>
      <c r="BI23" s="51"/>
      <c r="BJ23" s="51"/>
      <c r="BK23" s="51" t="s">
        <v>186</v>
      </c>
      <c r="BL23" s="51" t="s">
        <v>186</v>
      </c>
      <c r="BM23" s="51"/>
      <c r="BN23" s="51"/>
      <c r="BO23" s="51"/>
      <c r="BP23" s="51"/>
      <c r="BQ23" s="51"/>
      <c r="BR23" s="51"/>
      <c r="BS23" s="51"/>
      <c r="BT23" s="51" t="s">
        <v>186</v>
      </c>
      <c r="BU23" s="51"/>
      <c r="BV23" s="51"/>
      <c r="BW23" s="51"/>
      <c r="BX23" s="62" t="s">
        <v>186</v>
      </c>
      <c r="BY23" s="51"/>
      <c r="BZ23" s="51"/>
      <c r="CA23" s="51"/>
      <c r="CB23" s="51"/>
      <c r="CC23" s="51" t="s">
        <v>186</v>
      </c>
      <c r="CD23" s="51"/>
      <c r="CE23" s="51"/>
      <c r="CF23" s="51"/>
      <c r="CG23" s="51"/>
      <c r="CH23" s="51" t="s">
        <v>186</v>
      </c>
      <c r="CI23" s="51"/>
      <c r="CJ23" s="51"/>
      <c r="CK23" s="51" t="s">
        <v>186</v>
      </c>
      <c r="CL23" s="51"/>
      <c r="CM23" s="51"/>
      <c r="CN23" s="51" t="s">
        <v>186</v>
      </c>
      <c r="CO23" s="51"/>
      <c r="CP23" s="51" t="s">
        <v>186</v>
      </c>
      <c r="CQ23" s="51"/>
      <c r="CR23" s="51"/>
      <c r="CS23" s="51"/>
      <c r="CT23" s="51"/>
      <c r="CU23" s="51"/>
      <c r="CV23" s="51"/>
      <c r="CW23" s="51" t="s">
        <v>186</v>
      </c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 t="s">
        <v>186</v>
      </c>
      <c r="DI23" s="51"/>
      <c r="DJ23" s="51" t="s">
        <v>186</v>
      </c>
      <c r="DK23" s="51"/>
      <c r="DL23" s="51"/>
      <c r="DM23" s="51"/>
      <c r="DN23" s="51"/>
      <c r="DO23" s="51" t="s">
        <v>189</v>
      </c>
      <c r="DP23" s="51"/>
      <c r="DQ23" s="51"/>
      <c r="DR23" s="51"/>
      <c r="DS23" s="51"/>
      <c r="DT23" s="51"/>
      <c r="DU23" s="51"/>
      <c r="DV23" s="51"/>
      <c r="DW23" s="51"/>
      <c r="DX23" s="51"/>
      <c r="DY23" s="51" t="s">
        <v>186</v>
      </c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 t="s">
        <v>186</v>
      </c>
      <c r="EK23" s="51"/>
    </row>
    <row r="24" spans="1:141" s="50" customFormat="1" ht="40.200000000000003" x14ac:dyDescent="0.3">
      <c r="A24" s="48" t="s">
        <v>209</v>
      </c>
      <c r="B24" s="49" t="s">
        <v>186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 t="s">
        <v>186</v>
      </c>
      <c r="Q24" s="49"/>
      <c r="R24" s="49"/>
      <c r="S24" s="49" t="s">
        <v>186</v>
      </c>
      <c r="T24" s="49"/>
      <c r="U24" s="49" t="s">
        <v>187</v>
      </c>
      <c r="V24" s="49" t="s">
        <v>186</v>
      </c>
      <c r="W24" s="49"/>
      <c r="X24" s="51"/>
      <c r="Y24" s="51"/>
      <c r="Z24" s="51"/>
      <c r="AA24" s="51"/>
      <c r="AB24" s="51"/>
      <c r="AC24" s="51" t="s">
        <v>186</v>
      </c>
      <c r="AD24" s="51" t="s">
        <v>186</v>
      </c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 t="s">
        <v>186</v>
      </c>
      <c r="AX24" s="51"/>
      <c r="AY24" s="51"/>
      <c r="AZ24" s="51"/>
      <c r="BA24" s="51"/>
      <c r="BB24" s="51" t="s">
        <v>186</v>
      </c>
      <c r="BC24" s="51" t="s">
        <v>186</v>
      </c>
      <c r="BD24" s="51"/>
      <c r="BE24" s="51"/>
      <c r="BF24" s="51"/>
      <c r="BG24" s="51"/>
      <c r="BH24" s="51"/>
      <c r="BI24" s="51"/>
      <c r="BJ24" s="51"/>
      <c r="BK24" s="51" t="s">
        <v>186</v>
      </c>
      <c r="BL24" s="51" t="s">
        <v>186</v>
      </c>
      <c r="BM24" s="51"/>
      <c r="BN24" s="51"/>
      <c r="BO24" s="51"/>
      <c r="BP24" s="51"/>
      <c r="BQ24" s="51"/>
      <c r="BR24" s="51"/>
      <c r="BS24" s="51"/>
      <c r="BT24" s="51" t="s">
        <v>186</v>
      </c>
      <c r="BU24" s="51"/>
      <c r="BV24" s="51"/>
      <c r="BW24" s="51"/>
      <c r="BX24" s="62" t="s">
        <v>186</v>
      </c>
      <c r="BY24" s="51"/>
      <c r="BZ24" s="51"/>
      <c r="CA24" s="51"/>
      <c r="CB24" s="51"/>
      <c r="CC24" s="51" t="s">
        <v>186</v>
      </c>
      <c r="CD24" s="51"/>
      <c r="CE24" s="51"/>
      <c r="CF24" s="51"/>
      <c r="CG24" s="51"/>
      <c r="CH24" s="51" t="s">
        <v>186</v>
      </c>
      <c r="CI24" s="51"/>
      <c r="CJ24" s="51"/>
      <c r="CK24" s="51" t="s">
        <v>186</v>
      </c>
      <c r="CL24" s="51"/>
      <c r="CM24" s="51"/>
      <c r="CN24" s="51"/>
      <c r="CO24" s="51"/>
      <c r="CP24" s="51" t="s">
        <v>186</v>
      </c>
      <c r="CQ24" s="51"/>
      <c r="CR24" s="51"/>
      <c r="CS24" s="51"/>
      <c r="CT24" s="51"/>
      <c r="CU24" s="51"/>
      <c r="CV24" s="51"/>
      <c r="CW24" s="51" t="s">
        <v>186</v>
      </c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 t="s">
        <v>186</v>
      </c>
      <c r="DI24" s="51"/>
      <c r="DJ24" s="51"/>
      <c r="DK24" s="51"/>
      <c r="DL24" s="51"/>
      <c r="DM24" s="51"/>
      <c r="DN24" s="51"/>
      <c r="DO24" s="51" t="s">
        <v>187</v>
      </c>
      <c r="DP24" s="51"/>
      <c r="DQ24" s="51"/>
      <c r="DR24" s="51"/>
      <c r="DS24" s="51"/>
      <c r="DT24" s="51"/>
      <c r="DU24" s="51"/>
      <c r="DV24" s="51"/>
      <c r="DW24" s="51"/>
      <c r="DX24" s="51"/>
      <c r="DY24" s="51" t="s">
        <v>186</v>
      </c>
      <c r="DZ24" s="51"/>
      <c r="EA24" s="51"/>
      <c r="EB24" s="51"/>
      <c r="EC24" s="51"/>
      <c r="ED24" s="51"/>
      <c r="EE24" s="51" t="s">
        <v>186</v>
      </c>
      <c r="EF24" s="51"/>
      <c r="EG24" s="51"/>
      <c r="EH24" s="51"/>
      <c r="EI24" s="51"/>
      <c r="EJ24" s="51" t="s">
        <v>186</v>
      </c>
      <c r="EK24" s="51"/>
    </row>
    <row r="25" spans="1:141" s="50" customFormat="1" ht="53.4" x14ac:dyDescent="0.3">
      <c r="A25" s="48" t="s">
        <v>210</v>
      </c>
      <c r="B25" s="49" t="s">
        <v>186</v>
      </c>
      <c r="C25" s="49"/>
      <c r="D25" s="49" t="s">
        <v>186</v>
      </c>
      <c r="E25" s="49" t="s">
        <v>186</v>
      </c>
      <c r="F25" s="49"/>
      <c r="G25" s="49" t="s">
        <v>186</v>
      </c>
      <c r="H25" s="49" t="s">
        <v>189</v>
      </c>
      <c r="I25" s="49"/>
      <c r="J25" s="49"/>
      <c r="K25" s="49"/>
      <c r="L25" s="49"/>
      <c r="M25" s="49"/>
      <c r="N25" s="49"/>
      <c r="O25" s="49"/>
      <c r="P25" s="49"/>
      <c r="Q25" s="49"/>
      <c r="R25" s="49" t="s">
        <v>186</v>
      </c>
      <c r="S25" s="49" t="s">
        <v>186</v>
      </c>
      <c r="T25" s="49"/>
      <c r="U25" s="49" t="s">
        <v>189</v>
      </c>
      <c r="V25" s="49"/>
      <c r="W25" s="49"/>
      <c r="X25" s="51" t="s">
        <v>186</v>
      </c>
      <c r="Y25" s="51"/>
      <c r="Z25" s="51"/>
      <c r="AA25" s="51" t="s">
        <v>186</v>
      </c>
      <c r="AB25" s="51"/>
      <c r="AC25" s="51" t="s">
        <v>186</v>
      </c>
      <c r="AD25" s="51" t="s">
        <v>186</v>
      </c>
      <c r="AE25" s="51"/>
      <c r="AF25" s="51"/>
      <c r="AG25" s="51" t="s">
        <v>189</v>
      </c>
      <c r="AH25" s="51"/>
      <c r="AI25" s="51"/>
      <c r="AJ25" s="51"/>
      <c r="AK25" s="51"/>
      <c r="AL25" s="51"/>
      <c r="AM25" s="51" t="s">
        <v>186</v>
      </c>
      <c r="AN25" s="51"/>
      <c r="AO25" s="51"/>
      <c r="AP25" s="51" t="s">
        <v>186</v>
      </c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 t="s">
        <v>186</v>
      </c>
      <c r="BG25" s="51" t="s">
        <v>186</v>
      </c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 t="s">
        <v>186</v>
      </c>
      <c r="BU25" s="51"/>
      <c r="BV25" s="51" t="s">
        <v>186</v>
      </c>
      <c r="BW25" s="51"/>
      <c r="BX25" s="62"/>
      <c r="BY25" s="51"/>
      <c r="BZ25" s="51"/>
      <c r="CA25" s="51"/>
      <c r="CB25" s="51"/>
      <c r="CC25" s="51" t="s">
        <v>186</v>
      </c>
      <c r="CD25" s="51"/>
      <c r="CE25" s="51"/>
      <c r="CF25" s="51"/>
      <c r="CG25" s="51"/>
      <c r="CH25" s="51" t="s">
        <v>186</v>
      </c>
      <c r="CI25" s="51" t="s">
        <v>186</v>
      </c>
      <c r="CJ25" s="51"/>
      <c r="CK25" s="51"/>
      <c r="CL25" s="51" t="s">
        <v>186</v>
      </c>
      <c r="CM25" s="51"/>
      <c r="CN25" s="51" t="s">
        <v>186</v>
      </c>
      <c r="CO25" s="51"/>
      <c r="CP25" s="51"/>
      <c r="CQ25" s="51"/>
      <c r="CR25" s="51"/>
      <c r="CS25" s="51"/>
      <c r="CT25" s="51"/>
      <c r="CU25" s="51"/>
      <c r="CV25" s="51" t="s">
        <v>186</v>
      </c>
      <c r="CW25" s="51" t="s">
        <v>186</v>
      </c>
      <c r="CX25" s="51"/>
      <c r="CY25" s="51" t="s">
        <v>186</v>
      </c>
      <c r="CZ25" s="51"/>
      <c r="DA25" s="51"/>
      <c r="DB25" s="51"/>
      <c r="DC25" s="51"/>
      <c r="DD25" s="51" t="s">
        <v>186</v>
      </c>
      <c r="DE25" s="51"/>
      <c r="DF25" s="51" t="s">
        <v>186</v>
      </c>
      <c r="DG25" s="51"/>
      <c r="DH25" s="51"/>
      <c r="DI25" s="51"/>
      <c r="DJ25" s="51" t="s">
        <v>186</v>
      </c>
      <c r="DK25" s="51"/>
      <c r="DL25" s="51"/>
      <c r="DM25" s="62" t="s">
        <v>186</v>
      </c>
      <c r="DN25" s="51"/>
      <c r="DO25" s="51" t="s">
        <v>189</v>
      </c>
      <c r="DP25" s="51"/>
      <c r="DQ25" s="51" t="s">
        <v>186</v>
      </c>
      <c r="DR25" s="51" t="s">
        <v>186</v>
      </c>
      <c r="DS25" s="51"/>
      <c r="DT25" s="51"/>
      <c r="DU25" s="51"/>
      <c r="DV25" s="51" t="s">
        <v>186</v>
      </c>
      <c r="DW25" s="51"/>
      <c r="DX25" s="51" t="s">
        <v>186</v>
      </c>
      <c r="DY25" s="51"/>
      <c r="DZ25" s="51" t="s">
        <v>186</v>
      </c>
      <c r="EA25" s="51" t="s">
        <v>186</v>
      </c>
      <c r="EB25" s="51"/>
      <c r="EC25" s="51"/>
      <c r="ED25" s="51"/>
      <c r="EE25" s="51" t="s">
        <v>186</v>
      </c>
      <c r="EF25" s="51"/>
      <c r="EG25" s="51"/>
      <c r="EH25" s="51"/>
      <c r="EI25" s="51"/>
      <c r="EJ25" s="51" t="s">
        <v>186</v>
      </c>
      <c r="EK25" s="51"/>
    </row>
    <row r="26" spans="1:141" s="50" customFormat="1" ht="93" x14ac:dyDescent="0.3">
      <c r="A26" s="48" t="s">
        <v>211</v>
      </c>
      <c r="B26" s="49" t="s">
        <v>186</v>
      </c>
      <c r="C26" s="49"/>
      <c r="D26" s="49" t="s">
        <v>186</v>
      </c>
      <c r="E26" s="49" t="s">
        <v>186</v>
      </c>
      <c r="F26" s="49"/>
      <c r="G26" s="49" t="s">
        <v>186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 t="s">
        <v>186</v>
      </c>
      <c r="T26" s="49"/>
      <c r="U26" s="49" t="s">
        <v>187</v>
      </c>
      <c r="V26" s="49"/>
      <c r="W26" s="49"/>
      <c r="X26" s="51" t="s">
        <v>186</v>
      </c>
      <c r="Y26" s="51"/>
      <c r="Z26" s="51"/>
      <c r="AA26" s="51"/>
      <c r="AB26" s="51"/>
      <c r="AC26" s="51" t="s">
        <v>186</v>
      </c>
      <c r="AD26" s="51" t="s">
        <v>186</v>
      </c>
      <c r="AE26" s="51"/>
      <c r="AF26" s="51"/>
      <c r="AG26" s="51"/>
      <c r="AH26" s="51"/>
      <c r="AI26" s="51"/>
      <c r="AJ26" s="51"/>
      <c r="AK26" s="51"/>
      <c r="AL26" s="51"/>
      <c r="AM26" s="51"/>
      <c r="AN26" s="51" t="s">
        <v>186</v>
      </c>
      <c r="AO26" s="51"/>
      <c r="AP26" s="51" t="s">
        <v>186</v>
      </c>
      <c r="AQ26" s="51" t="s">
        <v>186</v>
      </c>
      <c r="AR26" s="51"/>
      <c r="AS26" s="51" t="s">
        <v>186</v>
      </c>
      <c r="AT26" s="51"/>
      <c r="AU26" s="51"/>
      <c r="AV26" s="63" t="s">
        <v>186</v>
      </c>
      <c r="AW26" s="51"/>
      <c r="AX26" s="51"/>
      <c r="AY26" s="51"/>
      <c r="AZ26" s="51"/>
      <c r="BA26" s="51"/>
      <c r="BB26" s="51"/>
      <c r="BC26" s="51"/>
      <c r="BD26" s="51"/>
      <c r="BE26" s="51"/>
      <c r="BF26" s="51" t="s">
        <v>186</v>
      </c>
      <c r="BG26" s="51" t="s">
        <v>186</v>
      </c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 t="s">
        <v>186</v>
      </c>
      <c r="BU26" s="51"/>
      <c r="BV26" s="51" t="s">
        <v>186</v>
      </c>
      <c r="BW26" s="51"/>
      <c r="BX26" s="62"/>
      <c r="BY26" s="51"/>
      <c r="BZ26" s="51"/>
      <c r="CA26" s="51"/>
      <c r="CB26" s="51"/>
      <c r="CC26" s="51" t="s">
        <v>186</v>
      </c>
      <c r="CD26" s="51"/>
      <c r="CE26" s="51"/>
      <c r="CF26" s="51"/>
      <c r="CG26" s="51"/>
      <c r="CH26" s="51" t="s">
        <v>186</v>
      </c>
      <c r="CI26" s="51" t="s">
        <v>186</v>
      </c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 t="s">
        <v>186</v>
      </c>
      <c r="CZ26" s="51"/>
      <c r="DA26" s="51" t="s">
        <v>186</v>
      </c>
      <c r="DB26" s="51"/>
      <c r="DC26" s="51"/>
      <c r="DD26" s="51"/>
      <c r="DE26" s="51"/>
      <c r="DF26" s="51"/>
      <c r="DG26" s="51"/>
      <c r="DH26" s="51"/>
      <c r="DI26" s="51"/>
      <c r="DJ26" s="51" t="s">
        <v>186</v>
      </c>
      <c r="DK26" s="51"/>
      <c r="DL26" s="51"/>
      <c r="DM26" s="62" t="s">
        <v>186</v>
      </c>
      <c r="DN26" s="51"/>
      <c r="DO26" s="51" t="s">
        <v>189</v>
      </c>
      <c r="DP26" s="51"/>
      <c r="DQ26" s="51" t="s">
        <v>186</v>
      </c>
      <c r="DR26" s="51" t="s">
        <v>186</v>
      </c>
      <c r="DS26" s="51"/>
      <c r="DT26" s="51"/>
      <c r="DU26" s="51" t="s">
        <v>186</v>
      </c>
      <c r="DV26" s="51" t="s">
        <v>186</v>
      </c>
      <c r="DW26" s="51"/>
      <c r="DX26" s="51" t="s">
        <v>186</v>
      </c>
      <c r="DY26" s="51"/>
      <c r="DZ26" s="51" t="s">
        <v>186</v>
      </c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</row>
    <row r="27" spans="1:141" s="50" customFormat="1" ht="106.2" x14ac:dyDescent="0.3">
      <c r="A27" s="48" t="s">
        <v>212</v>
      </c>
      <c r="B27" s="49" t="s">
        <v>186</v>
      </c>
      <c r="C27" s="49"/>
      <c r="D27" s="49" t="s">
        <v>186</v>
      </c>
      <c r="E27" s="49" t="s">
        <v>186</v>
      </c>
      <c r="F27" s="49"/>
      <c r="G27" s="49" t="s">
        <v>186</v>
      </c>
      <c r="H27" s="49"/>
      <c r="I27" s="49"/>
      <c r="J27" s="49"/>
      <c r="K27" s="49"/>
      <c r="L27" s="49"/>
      <c r="M27" s="49"/>
      <c r="N27" s="49" t="s">
        <v>186</v>
      </c>
      <c r="O27" s="49"/>
      <c r="P27" s="49"/>
      <c r="Q27" s="49" t="s">
        <v>186</v>
      </c>
      <c r="R27" s="49"/>
      <c r="S27" s="49" t="s">
        <v>186</v>
      </c>
      <c r="T27" s="49"/>
      <c r="U27" s="49" t="s">
        <v>189</v>
      </c>
      <c r="V27" s="49" t="s">
        <v>186</v>
      </c>
      <c r="W27" s="49"/>
      <c r="X27" s="51" t="s">
        <v>186</v>
      </c>
      <c r="Y27" s="51"/>
      <c r="Z27" s="51" t="s">
        <v>186</v>
      </c>
      <c r="AA27" s="51"/>
      <c r="AB27" s="51"/>
      <c r="AC27" s="51" t="s">
        <v>186</v>
      </c>
      <c r="AD27" s="51"/>
      <c r="AE27" s="51"/>
      <c r="AF27" s="51"/>
      <c r="AG27" s="51"/>
      <c r="AH27" s="51"/>
      <c r="AI27" s="51"/>
      <c r="AJ27" s="51"/>
      <c r="AK27" s="51"/>
      <c r="AL27" s="51" t="s">
        <v>186</v>
      </c>
      <c r="AM27" s="51"/>
      <c r="AN27" s="51"/>
      <c r="AO27" s="51"/>
      <c r="AP27" s="51" t="s">
        <v>186</v>
      </c>
      <c r="AQ27" s="51"/>
      <c r="AR27" s="51"/>
      <c r="AS27" s="51"/>
      <c r="AT27" s="51"/>
      <c r="AU27" s="51"/>
      <c r="AV27" s="51" t="s">
        <v>186</v>
      </c>
      <c r="AW27" s="51"/>
      <c r="AX27" s="51"/>
      <c r="AY27" s="51"/>
      <c r="AZ27" s="51"/>
      <c r="BA27" s="51"/>
      <c r="BB27" s="51" t="s">
        <v>186</v>
      </c>
      <c r="BC27" s="51" t="s">
        <v>186</v>
      </c>
      <c r="BD27" s="51"/>
      <c r="BE27" s="51"/>
      <c r="BF27" s="51"/>
      <c r="BG27" s="51"/>
      <c r="BH27" s="51"/>
      <c r="BI27" s="51"/>
      <c r="BJ27" s="51"/>
      <c r="BK27" s="51" t="s">
        <v>186</v>
      </c>
      <c r="BL27" s="51" t="s">
        <v>186</v>
      </c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62" t="s">
        <v>186</v>
      </c>
      <c r="BY27" s="51"/>
      <c r="BZ27" s="51" t="s">
        <v>186</v>
      </c>
      <c r="CA27" s="51"/>
      <c r="CB27" s="51"/>
      <c r="CC27" s="51" t="s">
        <v>186</v>
      </c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 t="s">
        <v>186</v>
      </c>
      <c r="CX27" s="51"/>
      <c r="CY27" s="51"/>
      <c r="CZ27" s="51"/>
      <c r="DA27" s="51"/>
      <c r="DB27" s="51"/>
      <c r="DC27" s="51" t="s">
        <v>186</v>
      </c>
      <c r="DD27" s="51"/>
      <c r="DE27" s="51"/>
      <c r="DF27" s="51"/>
      <c r="DG27" s="51"/>
      <c r="DH27" s="51"/>
      <c r="DI27" s="51"/>
      <c r="DJ27" s="51"/>
      <c r="DK27" s="51"/>
      <c r="DL27" s="51"/>
      <c r="DM27" s="62" t="s">
        <v>186</v>
      </c>
      <c r="DN27" s="51"/>
      <c r="DO27" s="51" t="s">
        <v>187</v>
      </c>
      <c r="DP27" s="51"/>
      <c r="DQ27" s="51" t="s">
        <v>186</v>
      </c>
      <c r="DR27" s="51"/>
      <c r="DS27" s="51"/>
      <c r="DT27" s="51"/>
      <c r="DU27" s="51"/>
      <c r="DV27" s="51" t="s">
        <v>186</v>
      </c>
      <c r="DW27" s="51"/>
      <c r="DX27" s="51"/>
      <c r="DY27" s="51"/>
      <c r="DZ27" s="51"/>
      <c r="EA27" s="51"/>
      <c r="EB27" s="51"/>
      <c r="EC27" s="51"/>
      <c r="ED27" s="51"/>
      <c r="EE27" s="51" t="s">
        <v>186</v>
      </c>
      <c r="EF27" s="51" t="s">
        <v>186</v>
      </c>
      <c r="EG27" s="51"/>
      <c r="EH27" s="51"/>
      <c r="EI27" s="51"/>
      <c r="EJ27" s="51"/>
      <c r="EK27" s="51" t="s">
        <v>186</v>
      </c>
    </row>
    <row r="28" spans="1:141" s="50" customFormat="1" ht="66.599999999999994" x14ac:dyDescent="0.3">
      <c r="A28" s="48" t="s">
        <v>213</v>
      </c>
      <c r="B28" s="49" t="s">
        <v>186</v>
      </c>
      <c r="C28" s="49"/>
      <c r="D28" s="49" t="s">
        <v>186</v>
      </c>
      <c r="E28" s="49"/>
      <c r="F28" s="49"/>
      <c r="G28" s="49" t="s">
        <v>186</v>
      </c>
      <c r="H28" s="49"/>
      <c r="I28" s="49"/>
      <c r="J28" s="49"/>
      <c r="K28" s="49"/>
      <c r="L28" s="49" t="s">
        <v>186</v>
      </c>
      <c r="M28" s="49"/>
      <c r="N28" s="49"/>
      <c r="O28" s="49"/>
      <c r="P28" s="49"/>
      <c r="Q28" s="49"/>
      <c r="R28" s="49"/>
      <c r="S28" s="49" t="s">
        <v>186</v>
      </c>
      <c r="T28" s="49"/>
      <c r="U28" s="49" t="s">
        <v>187</v>
      </c>
      <c r="V28" s="49" t="s">
        <v>186</v>
      </c>
      <c r="W28" s="49"/>
      <c r="X28" s="51" t="s">
        <v>186</v>
      </c>
      <c r="Y28" s="51" t="s">
        <v>186</v>
      </c>
      <c r="Z28" s="51" t="s">
        <v>186</v>
      </c>
      <c r="AA28" s="51" t="s">
        <v>186</v>
      </c>
      <c r="AB28" s="51"/>
      <c r="AC28" s="51" t="s">
        <v>186</v>
      </c>
      <c r="AD28" s="51"/>
      <c r="AE28" s="51"/>
      <c r="AF28" s="51"/>
      <c r="AG28" s="51"/>
      <c r="AH28" s="51"/>
      <c r="AI28" s="51"/>
      <c r="AJ28" s="51"/>
      <c r="AK28" s="51"/>
      <c r="AL28" s="51" t="s">
        <v>186</v>
      </c>
      <c r="AM28" s="51"/>
      <c r="AN28" s="51" t="s">
        <v>186</v>
      </c>
      <c r="AO28" s="51"/>
      <c r="AP28" s="51" t="s">
        <v>186</v>
      </c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63" t="s">
        <v>186</v>
      </c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 t="s">
        <v>186</v>
      </c>
      <c r="BU28" s="51"/>
      <c r="BV28" s="51"/>
      <c r="BW28" s="51"/>
      <c r="BX28" s="62" t="s">
        <v>186</v>
      </c>
      <c r="BY28" s="51"/>
      <c r="BZ28" s="51"/>
      <c r="CA28" s="51"/>
      <c r="CB28" s="51"/>
      <c r="CC28" s="51" t="s">
        <v>186</v>
      </c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 t="s">
        <v>186</v>
      </c>
      <c r="CZ28" s="51"/>
      <c r="DA28" s="51" t="s">
        <v>186</v>
      </c>
      <c r="DB28" s="51"/>
      <c r="DC28" s="51"/>
      <c r="DD28" s="51"/>
      <c r="DE28" s="51"/>
      <c r="DF28" s="51"/>
      <c r="DG28" s="51"/>
      <c r="DH28" s="51"/>
      <c r="DI28" s="51"/>
      <c r="DJ28" s="51" t="s">
        <v>186</v>
      </c>
      <c r="DK28" s="51"/>
      <c r="DL28" s="51"/>
      <c r="DM28" s="62" t="s">
        <v>186</v>
      </c>
      <c r="DN28" s="51"/>
      <c r="DO28" s="51" t="s">
        <v>189</v>
      </c>
      <c r="DP28" s="51"/>
      <c r="DQ28" s="51" t="s">
        <v>186</v>
      </c>
      <c r="DR28" s="51"/>
      <c r="DS28" s="51"/>
      <c r="DT28" s="51"/>
      <c r="DU28" s="51" t="s">
        <v>186</v>
      </c>
      <c r="DV28" s="51" t="s">
        <v>186</v>
      </c>
      <c r="DW28" s="51"/>
      <c r="DX28" s="51"/>
      <c r="DY28" s="51"/>
      <c r="DZ28" s="51"/>
      <c r="EA28" s="51"/>
      <c r="EB28" s="51"/>
      <c r="EC28" s="51"/>
      <c r="ED28" s="51"/>
      <c r="EE28" s="51" t="s">
        <v>186</v>
      </c>
      <c r="EF28" s="51"/>
      <c r="EG28" s="51" t="s">
        <v>186</v>
      </c>
      <c r="EH28" s="51"/>
      <c r="EI28" s="51"/>
      <c r="EJ28" s="51" t="s">
        <v>186</v>
      </c>
      <c r="EK28" s="51"/>
    </row>
    <row r="29" spans="1:141" s="50" customFormat="1" ht="40.200000000000003" x14ac:dyDescent="0.3">
      <c r="A29" s="48" t="s">
        <v>214</v>
      </c>
      <c r="B29" s="49" t="s">
        <v>186</v>
      </c>
      <c r="C29" s="49"/>
      <c r="D29" s="49" t="s">
        <v>186</v>
      </c>
      <c r="E29" s="49" t="s">
        <v>186</v>
      </c>
      <c r="F29" s="49"/>
      <c r="G29" s="49" t="s">
        <v>186</v>
      </c>
      <c r="H29" s="49"/>
      <c r="I29" s="49"/>
      <c r="J29" s="49"/>
      <c r="K29" s="49"/>
      <c r="L29" s="49"/>
      <c r="M29" s="49"/>
      <c r="N29" s="49"/>
      <c r="O29" s="49" t="s">
        <v>186</v>
      </c>
      <c r="P29" s="49"/>
      <c r="Q29" s="49" t="s">
        <v>186</v>
      </c>
      <c r="R29" s="49"/>
      <c r="S29" s="49" t="s">
        <v>186</v>
      </c>
      <c r="T29" s="49"/>
      <c r="U29" s="49" t="s">
        <v>187</v>
      </c>
      <c r="V29" s="49" t="s">
        <v>186</v>
      </c>
      <c r="W29" s="49"/>
      <c r="X29" s="51" t="s">
        <v>186</v>
      </c>
      <c r="Y29" s="51"/>
      <c r="Z29" s="51" t="s">
        <v>186</v>
      </c>
      <c r="AA29" s="51" t="s">
        <v>186</v>
      </c>
      <c r="AB29" s="51"/>
      <c r="AC29" s="51" t="s">
        <v>186</v>
      </c>
      <c r="AD29" s="51"/>
      <c r="AE29" s="51"/>
      <c r="AF29" s="51"/>
      <c r="AG29" s="51"/>
      <c r="AH29" s="51"/>
      <c r="AI29" s="51"/>
      <c r="AJ29" s="51"/>
      <c r="AK29" s="51"/>
      <c r="AL29" s="51" t="s">
        <v>186</v>
      </c>
      <c r="AM29" s="51"/>
      <c r="AN29" s="51"/>
      <c r="AO29" s="51"/>
      <c r="AP29" s="51"/>
      <c r="AQ29" s="51"/>
      <c r="AR29" s="51" t="s">
        <v>186</v>
      </c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63" t="s">
        <v>186</v>
      </c>
      <c r="BG29" s="51" t="s">
        <v>186</v>
      </c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 t="s">
        <v>186</v>
      </c>
      <c r="CA29" s="51"/>
      <c r="CB29" s="51"/>
      <c r="CC29" s="51" t="s">
        <v>186</v>
      </c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 t="s">
        <v>186</v>
      </c>
      <c r="DK29" s="51"/>
      <c r="DL29" s="51"/>
      <c r="DM29" s="51"/>
      <c r="DN29" s="51"/>
      <c r="DO29" s="51" t="s">
        <v>189</v>
      </c>
      <c r="DP29" s="51"/>
      <c r="DQ29" s="51" t="s">
        <v>186</v>
      </c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 t="s">
        <v>186</v>
      </c>
      <c r="EF29" s="51"/>
      <c r="EG29" s="51" t="s">
        <v>186</v>
      </c>
      <c r="EH29" s="51"/>
      <c r="EI29" s="51"/>
      <c r="EJ29" s="51"/>
      <c r="EK29" s="51"/>
    </row>
    <row r="30" spans="1:141" s="50" customFormat="1" ht="53.4" x14ac:dyDescent="0.3">
      <c r="A30" s="48" t="s">
        <v>215</v>
      </c>
      <c r="B30" s="49" t="s">
        <v>186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 t="s">
        <v>186</v>
      </c>
      <c r="T30" s="49"/>
      <c r="U30" s="49" t="s">
        <v>187</v>
      </c>
      <c r="V30" s="49"/>
      <c r="W30" s="49"/>
      <c r="X30" s="51" t="s">
        <v>186</v>
      </c>
      <c r="Y30" s="51"/>
      <c r="Z30" s="51"/>
      <c r="AA30" s="51"/>
      <c r="AB30" s="51"/>
      <c r="AC30" s="51" t="s">
        <v>186</v>
      </c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 t="s">
        <v>186</v>
      </c>
      <c r="BC30" s="51" t="s">
        <v>186</v>
      </c>
      <c r="BD30" s="51"/>
      <c r="BE30" s="51"/>
      <c r="BF30" s="51"/>
      <c r="BG30" s="51"/>
      <c r="BH30" s="51"/>
      <c r="BI30" s="51"/>
      <c r="BJ30" s="51"/>
      <c r="BK30" s="51" t="s">
        <v>186</v>
      </c>
      <c r="BL30" s="51" t="s">
        <v>186</v>
      </c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 t="s">
        <v>186</v>
      </c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 t="s">
        <v>187</v>
      </c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</row>
    <row r="31" spans="1:141" s="50" customFormat="1" ht="27" x14ac:dyDescent="0.3">
      <c r="A31" s="48" t="s">
        <v>216</v>
      </c>
      <c r="B31" s="49" t="s">
        <v>186</v>
      </c>
      <c r="C31" s="49"/>
      <c r="D31" s="49" t="s">
        <v>186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 t="s">
        <v>186</v>
      </c>
      <c r="Q31" s="49" t="s">
        <v>186</v>
      </c>
      <c r="R31" s="49"/>
      <c r="S31" s="49" t="s">
        <v>186</v>
      </c>
      <c r="T31" s="49"/>
      <c r="U31" s="49" t="s">
        <v>187</v>
      </c>
      <c r="V31" s="49"/>
      <c r="W31" s="49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 t="s">
        <v>186</v>
      </c>
      <c r="AW31" s="51"/>
      <c r="AX31" s="51"/>
      <c r="AY31" s="51"/>
      <c r="AZ31" s="51"/>
      <c r="BA31" s="51"/>
      <c r="BB31" s="51" t="s">
        <v>186</v>
      </c>
      <c r="BC31" s="51" t="s">
        <v>186</v>
      </c>
      <c r="BD31" s="51"/>
      <c r="BE31" s="51"/>
      <c r="BF31" s="51"/>
      <c r="BG31" s="51"/>
      <c r="BH31" s="51"/>
      <c r="BI31" s="51"/>
      <c r="BJ31" s="51"/>
      <c r="BK31" s="51" t="s">
        <v>186</v>
      </c>
      <c r="BL31" s="51" t="s">
        <v>186</v>
      </c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 t="s">
        <v>187</v>
      </c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</row>
    <row r="32" spans="1:141" s="50" customFormat="1" ht="40.200000000000003" x14ac:dyDescent="0.3">
      <c r="A32" s="48" t="s">
        <v>217</v>
      </c>
      <c r="B32" s="49" t="s">
        <v>186</v>
      </c>
      <c r="C32" s="49"/>
      <c r="D32" s="49"/>
      <c r="E32" s="49" t="s">
        <v>186</v>
      </c>
      <c r="F32" s="49"/>
      <c r="G32" s="49" t="s">
        <v>186</v>
      </c>
      <c r="H32" s="49"/>
      <c r="I32" s="49"/>
      <c r="J32" s="49"/>
      <c r="K32" s="49"/>
      <c r="L32" s="49" t="s">
        <v>186</v>
      </c>
      <c r="M32" s="49" t="s">
        <v>186</v>
      </c>
      <c r="N32" s="49"/>
      <c r="O32" s="49"/>
      <c r="P32" s="49"/>
      <c r="Q32" s="49"/>
      <c r="R32" s="49"/>
      <c r="S32" s="49" t="s">
        <v>186</v>
      </c>
      <c r="T32" s="49"/>
      <c r="U32" s="49" t="s">
        <v>187</v>
      </c>
      <c r="V32" s="49"/>
      <c r="W32" s="49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 t="s">
        <v>186</v>
      </c>
      <c r="AS32" s="51"/>
      <c r="AT32" s="51"/>
      <c r="AU32" s="51"/>
      <c r="AV32" s="51"/>
      <c r="AW32" s="51"/>
      <c r="AX32" s="51"/>
      <c r="AY32" s="51"/>
      <c r="AZ32" s="51"/>
      <c r="BA32" s="51"/>
      <c r="BB32" s="51" t="s">
        <v>186</v>
      </c>
      <c r="BC32" s="51" t="s">
        <v>186</v>
      </c>
      <c r="BD32" s="51"/>
      <c r="BE32" s="51"/>
      <c r="BF32" s="51" t="s">
        <v>186</v>
      </c>
      <c r="BG32" s="51"/>
      <c r="BH32" s="51"/>
      <c r="BI32" s="51"/>
      <c r="BJ32" s="51"/>
      <c r="BK32" s="51" t="s">
        <v>186</v>
      </c>
      <c r="BL32" s="51" t="s">
        <v>186</v>
      </c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 t="s">
        <v>187</v>
      </c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</row>
    <row r="33" spans="1:141" s="50" customFormat="1" ht="53.4" x14ac:dyDescent="0.3">
      <c r="A33" s="48" t="s">
        <v>218</v>
      </c>
      <c r="B33" s="49" t="s">
        <v>186</v>
      </c>
      <c r="C33" s="49"/>
      <c r="D33" s="49"/>
      <c r="E33" s="49" t="s">
        <v>186</v>
      </c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 t="s">
        <v>187</v>
      </c>
      <c r="V33" s="49"/>
      <c r="W33" s="49"/>
      <c r="X33" s="51"/>
      <c r="Y33" s="51"/>
      <c r="Z33" s="51"/>
      <c r="AA33" s="51"/>
      <c r="AB33" s="51"/>
      <c r="AC33" s="51" t="s">
        <v>186</v>
      </c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 t="s">
        <v>186</v>
      </c>
      <c r="AW33" s="51"/>
      <c r="AX33" s="51"/>
      <c r="AY33" s="51"/>
      <c r="AZ33" s="51"/>
      <c r="BA33" s="51"/>
      <c r="BB33" s="51" t="s">
        <v>186</v>
      </c>
      <c r="BC33" s="51" t="s">
        <v>186</v>
      </c>
      <c r="BD33" s="51"/>
      <c r="BE33" s="51"/>
      <c r="BF33" s="51"/>
      <c r="BG33" s="51"/>
      <c r="BH33" s="51"/>
      <c r="BI33" s="51"/>
      <c r="BJ33" s="51"/>
      <c r="BK33" s="51" t="s">
        <v>186</v>
      </c>
      <c r="BL33" s="51" t="s">
        <v>186</v>
      </c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 t="s">
        <v>186</v>
      </c>
      <c r="CT33" s="51"/>
      <c r="CU33" s="51"/>
      <c r="CV33" s="51"/>
      <c r="CW33" s="51"/>
      <c r="CX33" s="51"/>
      <c r="CY33" s="51" t="s">
        <v>186</v>
      </c>
      <c r="CZ33" s="51"/>
      <c r="DA33" s="51"/>
      <c r="DB33" s="51"/>
      <c r="DC33" s="51" t="s">
        <v>186</v>
      </c>
      <c r="DD33" s="51"/>
      <c r="DE33" s="51"/>
      <c r="DF33" s="51"/>
      <c r="DG33" s="51"/>
      <c r="DH33" s="51" t="s">
        <v>186</v>
      </c>
      <c r="DI33" s="51"/>
      <c r="DJ33" s="51"/>
      <c r="DK33" s="51"/>
      <c r="DL33" s="51"/>
      <c r="DM33" s="51"/>
      <c r="DN33" s="51"/>
      <c r="DO33" s="51" t="s">
        <v>187</v>
      </c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 t="s">
        <v>186</v>
      </c>
      <c r="EE33" s="51"/>
      <c r="EF33" s="51"/>
      <c r="EG33" s="51"/>
      <c r="EH33" s="51"/>
      <c r="EI33" s="51"/>
      <c r="EJ33" s="51"/>
      <c r="EK33" s="51"/>
    </row>
    <row r="34" spans="1:141" s="50" customFormat="1" ht="40.200000000000003" x14ac:dyDescent="0.3">
      <c r="A34" s="48" t="s">
        <v>219</v>
      </c>
      <c r="B34" s="49"/>
      <c r="C34" s="49"/>
      <c r="D34" s="49"/>
      <c r="E34" s="49"/>
      <c r="F34" s="49"/>
      <c r="G34" s="49" t="s">
        <v>186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 t="s">
        <v>186</v>
      </c>
      <c r="U34" s="49" t="s">
        <v>187</v>
      </c>
      <c r="V34" s="49"/>
      <c r="W34" s="49"/>
      <c r="X34" s="51" t="s">
        <v>186</v>
      </c>
      <c r="Y34" s="51"/>
      <c r="Z34" s="51"/>
      <c r="AA34" s="51"/>
      <c r="AB34" s="51"/>
      <c r="AC34" s="51" t="s">
        <v>186</v>
      </c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 t="s">
        <v>186</v>
      </c>
      <c r="BC34" s="51" t="s">
        <v>186</v>
      </c>
      <c r="BD34" s="51"/>
      <c r="BE34" s="51"/>
      <c r="BF34" s="51"/>
      <c r="BG34" s="51"/>
      <c r="BH34" s="51"/>
      <c r="BI34" s="51"/>
      <c r="BJ34" s="51"/>
      <c r="BK34" s="51" t="s">
        <v>186</v>
      </c>
      <c r="BL34" s="51" t="s">
        <v>186</v>
      </c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 t="s">
        <v>186</v>
      </c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 t="s">
        <v>186</v>
      </c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 t="s">
        <v>187</v>
      </c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 t="s">
        <v>186</v>
      </c>
      <c r="EF34" s="51"/>
      <c r="EG34" s="51"/>
      <c r="EH34" s="51"/>
      <c r="EI34" s="51"/>
      <c r="EJ34" s="51"/>
      <c r="EK34" s="51"/>
    </row>
    <row r="35" spans="1:141" s="50" customFormat="1" ht="53.4" x14ac:dyDescent="0.3">
      <c r="A35" s="48" t="s">
        <v>220</v>
      </c>
      <c r="B35" s="49" t="s">
        <v>186</v>
      </c>
      <c r="C35" s="49" t="s">
        <v>186</v>
      </c>
      <c r="D35" s="49" t="s">
        <v>186</v>
      </c>
      <c r="E35" s="49" t="s">
        <v>186</v>
      </c>
      <c r="F35" s="49"/>
      <c r="G35" s="49" t="s">
        <v>186</v>
      </c>
      <c r="H35" s="49"/>
      <c r="I35" s="49" t="s">
        <v>186</v>
      </c>
      <c r="J35" s="49"/>
      <c r="K35" s="49"/>
      <c r="L35" s="49" t="s">
        <v>186</v>
      </c>
      <c r="M35" s="49"/>
      <c r="N35" s="49" t="s">
        <v>186</v>
      </c>
      <c r="O35" s="49"/>
      <c r="P35" s="49" t="s">
        <v>186</v>
      </c>
      <c r="Q35" s="49" t="s">
        <v>186</v>
      </c>
      <c r="R35" s="49"/>
      <c r="S35" s="49" t="s">
        <v>186</v>
      </c>
      <c r="T35" s="49" t="s">
        <v>186</v>
      </c>
      <c r="U35" s="49" t="s">
        <v>187</v>
      </c>
      <c r="V35" s="49"/>
      <c r="W35" s="49"/>
      <c r="X35" s="51" t="s">
        <v>186</v>
      </c>
      <c r="Y35" s="51"/>
      <c r="Z35" s="51"/>
      <c r="AA35" s="51"/>
      <c r="AB35" s="51"/>
      <c r="AC35" s="51" t="s">
        <v>186</v>
      </c>
      <c r="AD35" s="51" t="s">
        <v>186</v>
      </c>
      <c r="AE35" s="51"/>
      <c r="AF35" s="51"/>
      <c r="AG35" s="51"/>
      <c r="AH35" s="51"/>
      <c r="AI35" s="51"/>
      <c r="AJ35" s="51"/>
      <c r="AK35" s="51"/>
      <c r="AL35" s="51"/>
      <c r="AM35" s="51" t="s">
        <v>186</v>
      </c>
      <c r="AN35" s="51"/>
      <c r="AO35" s="51" t="s">
        <v>186</v>
      </c>
      <c r="AP35" s="51"/>
      <c r="AQ35" s="51"/>
      <c r="AR35" s="51"/>
      <c r="AS35" s="51" t="s">
        <v>186</v>
      </c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63" t="s">
        <v>186</v>
      </c>
      <c r="BG35" s="51" t="s">
        <v>186</v>
      </c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 t="s">
        <v>186</v>
      </c>
      <c r="BU35" s="51"/>
      <c r="BV35" s="51"/>
      <c r="BW35" s="51"/>
      <c r="BX35" s="51"/>
      <c r="BY35" s="51"/>
      <c r="BZ35" s="51"/>
      <c r="CA35" s="51"/>
      <c r="CB35" s="51"/>
      <c r="CC35" s="51" t="s">
        <v>186</v>
      </c>
      <c r="CD35" s="51"/>
      <c r="CE35" s="51"/>
      <c r="CF35" s="51"/>
      <c r="CG35" s="51"/>
      <c r="CH35" s="51"/>
      <c r="CI35" s="51"/>
      <c r="CJ35" s="51" t="s">
        <v>186</v>
      </c>
      <c r="CK35" s="51"/>
      <c r="CL35" s="51"/>
      <c r="CM35" s="51"/>
      <c r="CN35" s="51" t="s">
        <v>186</v>
      </c>
      <c r="CO35" s="51"/>
      <c r="CP35" s="51"/>
      <c r="CQ35" s="51"/>
      <c r="CR35" s="51"/>
      <c r="CS35" s="51"/>
      <c r="CT35" s="51" t="s">
        <v>186</v>
      </c>
      <c r="CU35" s="51"/>
      <c r="CV35" s="51"/>
      <c r="CW35" s="51" t="s">
        <v>186</v>
      </c>
      <c r="CX35" s="51"/>
      <c r="CY35" s="51"/>
      <c r="CZ35" s="51"/>
      <c r="DA35" s="51"/>
      <c r="DB35" s="51"/>
      <c r="DC35" s="51"/>
      <c r="DD35" s="51"/>
      <c r="DE35" s="51" t="s">
        <v>186</v>
      </c>
      <c r="DF35" s="51" t="s">
        <v>186</v>
      </c>
      <c r="DG35" s="51"/>
      <c r="DH35" s="51"/>
      <c r="DI35" s="51" t="s">
        <v>186</v>
      </c>
      <c r="DJ35" s="51"/>
      <c r="DK35" s="51"/>
      <c r="DL35" s="51" t="s">
        <v>186</v>
      </c>
      <c r="DM35" s="51"/>
      <c r="DN35" s="51" t="s">
        <v>186</v>
      </c>
      <c r="DO35" s="51" t="s">
        <v>189</v>
      </c>
      <c r="DP35" s="51"/>
      <c r="DQ35" s="51" t="s">
        <v>186</v>
      </c>
      <c r="DR35" s="51"/>
      <c r="DS35" s="51"/>
      <c r="DT35" s="51"/>
      <c r="DU35" s="51"/>
      <c r="DV35" s="51"/>
      <c r="DW35" s="51"/>
      <c r="DX35" s="51"/>
      <c r="DY35" s="51"/>
      <c r="DZ35" s="51" t="s">
        <v>186</v>
      </c>
      <c r="EA35" s="51"/>
      <c r="EB35" s="51"/>
      <c r="EC35" s="51"/>
      <c r="ED35" s="51"/>
      <c r="EE35" s="51" t="s">
        <v>186</v>
      </c>
      <c r="EF35" s="51"/>
      <c r="EG35" s="51"/>
      <c r="EH35" s="51"/>
      <c r="EI35" s="51" t="s">
        <v>186</v>
      </c>
      <c r="EJ35" s="51" t="s">
        <v>186</v>
      </c>
      <c r="EK35" s="51" t="s">
        <v>186</v>
      </c>
    </row>
    <row r="36" spans="1:141" s="50" customFormat="1" ht="66.599999999999994" x14ac:dyDescent="0.3">
      <c r="A36" s="48" t="s">
        <v>221</v>
      </c>
      <c r="B36" s="49" t="s">
        <v>186</v>
      </c>
      <c r="C36" s="49" t="s">
        <v>186</v>
      </c>
      <c r="D36" s="49" t="s">
        <v>186</v>
      </c>
      <c r="E36" s="49" t="s">
        <v>186</v>
      </c>
      <c r="F36" s="49"/>
      <c r="G36" s="49" t="s">
        <v>186</v>
      </c>
      <c r="H36" s="49"/>
      <c r="I36" s="49" t="s">
        <v>186</v>
      </c>
      <c r="J36" s="49"/>
      <c r="K36" s="49"/>
      <c r="L36" s="49" t="s">
        <v>186</v>
      </c>
      <c r="M36" s="49"/>
      <c r="N36" s="49" t="s">
        <v>186</v>
      </c>
      <c r="O36" s="49"/>
      <c r="P36" s="49" t="s">
        <v>186</v>
      </c>
      <c r="Q36" s="49" t="s">
        <v>186</v>
      </c>
      <c r="R36" s="49"/>
      <c r="S36" s="49" t="s">
        <v>186</v>
      </c>
      <c r="T36" s="49"/>
      <c r="U36" s="49" t="s">
        <v>189</v>
      </c>
      <c r="V36" s="49"/>
      <c r="W36" s="49"/>
      <c r="X36" s="51" t="s">
        <v>186</v>
      </c>
      <c r="Y36" s="51"/>
      <c r="Z36" s="51"/>
      <c r="AA36" s="51"/>
      <c r="AB36" s="51"/>
      <c r="AC36" s="51" t="s">
        <v>186</v>
      </c>
      <c r="AD36" s="51" t="s">
        <v>186</v>
      </c>
      <c r="AE36" s="51"/>
      <c r="AF36" s="51"/>
      <c r="AG36" s="51"/>
      <c r="AH36" s="51"/>
      <c r="AI36" s="51"/>
      <c r="AJ36" s="51"/>
      <c r="AK36" s="51"/>
      <c r="AL36" s="51"/>
      <c r="AM36" s="51" t="s">
        <v>186</v>
      </c>
      <c r="AN36" s="51"/>
      <c r="AO36" s="51" t="s">
        <v>186</v>
      </c>
      <c r="AP36" s="51"/>
      <c r="AQ36" s="51"/>
      <c r="AR36" s="51"/>
      <c r="AS36" s="51" t="s">
        <v>186</v>
      </c>
      <c r="AT36" s="51"/>
      <c r="AU36" s="51"/>
      <c r="AV36" s="63" t="s">
        <v>186</v>
      </c>
      <c r="AW36" s="51"/>
      <c r="AX36" s="51"/>
      <c r="AY36" s="51"/>
      <c r="AZ36" s="51"/>
      <c r="BA36" s="51"/>
      <c r="BB36" s="51"/>
      <c r="BC36" s="51"/>
      <c r="BD36" s="51"/>
      <c r="BE36" s="51"/>
      <c r="BF36" s="63" t="s">
        <v>186</v>
      </c>
      <c r="BG36" s="51" t="s">
        <v>186</v>
      </c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 t="s">
        <v>186</v>
      </c>
      <c r="BU36" s="51"/>
      <c r="BV36" s="51"/>
      <c r="BW36" s="51"/>
      <c r="BX36" s="51"/>
      <c r="BY36" s="51"/>
      <c r="BZ36" s="51"/>
      <c r="CA36" s="51"/>
      <c r="CB36" s="51"/>
      <c r="CC36" s="51" t="s">
        <v>186</v>
      </c>
      <c r="CD36" s="51"/>
      <c r="CE36" s="51"/>
      <c r="CF36" s="51"/>
      <c r="CG36" s="51"/>
      <c r="CH36" s="51"/>
      <c r="CI36" s="51"/>
      <c r="CJ36" s="51" t="s">
        <v>186</v>
      </c>
      <c r="CK36" s="51" t="s">
        <v>186</v>
      </c>
      <c r="CL36" s="51"/>
      <c r="CM36" s="51"/>
      <c r="CN36" s="51" t="s">
        <v>186</v>
      </c>
      <c r="CO36" s="51"/>
      <c r="CP36" s="51"/>
      <c r="CQ36" s="51"/>
      <c r="CR36" s="51"/>
      <c r="CS36" s="51"/>
      <c r="CT36" s="51" t="s">
        <v>186</v>
      </c>
      <c r="CU36" s="51"/>
      <c r="CV36" s="51"/>
      <c r="CW36" s="51" t="s">
        <v>186</v>
      </c>
      <c r="CX36" s="51"/>
      <c r="CY36" s="51"/>
      <c r="CZ36" s="51"/>
      <c r="DA36" s="51"/>
      <c r="DB36" s="51"/>
      <c r="DC36" s="51"/>
      <c r="DD36" s="51"/>
      <c r="DE36" s="51" t="s">
        <v>186</v>
      </c>
      <c r="DF36" s="51" t="s">
        <v>186</v>
      </c>
      <c r="DG36" s="51"/>
      <c r="DH36" s="51"/>
      <c r="DI36" s="51" t="s">
        <v>186</v>
      </c>
      <c r="DJ36" s="51"/>
      <c r="DK36" s="51"/>
      <c r="DL36" s="51" t="s">
        <v>186</v>
      </c>
      <c r="DM36" s="51"/>
      <c r="DN36" s="51" t="s">
        <v>186</v>
      </c>
      <c r="DO36" s="51" t="s">
        <v>189</v>
      </c>
      <c r="DP36" s="51"/>
      <c r="DQ36" s="51" t="s">
        <v>186</v>
      </c>
      <c r="DR36" s="51"/>
      <c r="DS36" s="51"/>
      <c r="DT36" s="51"/>
      <c r="DU36" s="51"/>
      <c r="DV36" s="51"/>
      <c r="DW36" s="51"/>
      <c r="DX36" s="51"/>
      <c r="DY36" s="51"/>
      <c r="DZ36" s="51" t="s">
        <v>186</v>
      </c>
      <c r="EA36" s="51"/>
      <c r="EB36" s="51"/>
      <c r="EC36" s="51"/>
      <c r="ED36" s="51"/>
      <c r="EE36" s="51" t="s">
        <v>186</v>
      </c>
      <c r="EF36" s="51"/>
      <c r="EG36" s="51"/>
      <c r="EH36" s="51"/>
      <c r="EI36" s="51" t="s">
        <v>186</v>
      </c>
      <c r="EJ36" s="51"/>
      <c r="EK36" s="51" t="s">
        <v>186</v>
      </c>
    </row>
    <row r="37" spans="1:141" s="50" customFormat="1" ht="40.200000000000003" x14ac:dyDescent="0.3">
      <c r="A37" s="48" t="s">
        <v>222</v>
      </c>
      <c r="B37" s="49" t="s">
        <v>186</v>
      </c>
      <c r="C37" s="49"/>
      <c r="D37" s="49" t="s">
        <v>186</v>
      </c>
      <c r="E37" s="49" t="s">
        <v>186</v>
      </c>
      <c r="F37" s="49"/>
      <c r="G37" s="49" t="s">
        <v>186</v>
      </c>
      <c r="H37" s="49"/>
      <c r="I37" s="49"/>
      <c r="J37" s="49"/>
      <c r="K37" s="49"/>
      <c r="L37" s="49" t="s">
        <v>186</v>
      </c>
      <c r="M37" s="49"/>
      <c r="N37" s="49" t="s">
        <v>186</v>
      </c>
      <c r="O37" s="49"/>
      <c r="P37" s="49" t="s">
        <v>186</v>
      </c>
      <c r="Q37" s="49"/>
      <c r="R37" s="49"/>
      <c r="S37" s="49" t="s">
        <v>186</v>
      </c>
      <c r="T37" s="49"/>
      <c r="U37" s="49" t="s">
        <v>189</v>
      </c>
      <c r="V37" s="49"/>
      <c r="W37" s="49"/>
      <c r="X37" s="51" t="s">
        <v>186</v>
      </c>
      <c r="Y37" s="51" t="s">
        <v>186</v>
      </c>
      <c r="Z37" s="51"/>
      <c r="AA37" s="51"/>
      <c r="AB37" s="51"/>
      <c r="AC37" s="51" t="s">
        <v>186</v>
      </c>
      <c r="AD37" s="51" t="s">
        <v>186</v>
      </c>
      <c r="AE37" s="51"/>
      <c r="AF37" s="51"/>
      <c r="AG37" s="51"/>
      <c r="AH37" s="51"/>
      <c r="AI37" s="51" t="s">
        <v>186</v>
      </c>
      <c r="AJ37" s="51" t="s">
        <v>186</v>
      </c>
      <c r="AK37" s="51"/>
      <c r="AL37" s="51"/>
      <c r="AM37" s="51"/>
      <c r="AN37" s="51" t="s">
        <v>186</v>
      </c>
      <c r="AO37" s="51" t="s">
        <v>186</v>
      </c>
      <c r="AP37" s="51"/>
      <c r="AQ37" s="51"/>
      <c r="AR37" s="51"/>
      <c r="AS37" s="51"/>
      <c r="AT37" s="51"/>
      <c r="AU37" s="51"/>
      <c r="AV37" s="51"/>
      <c r="AW37" s="51"/>
      <c r="AX37" s="51"/>
      <c r="AY37" s="51" t="s">
        <v>186</v>
      </c>
      <c r="AZ37" s="51"/>
      <c r="BA37" s="51"/>
      <c r="BB37" s="51"/>
      <c r="BC37" s="51"/>
      <c r="BD37" s="51" t="s">
        <v>186</v>
      </c>
      <c r="BE37" s="51"/>
      <c r="BF37" s="51"/>
      <c r="BG37" s="51"/>
      <c r="BH37" s="51"/>
      <c r="BI37" s="51"/>
      <c r="BJ37" s="51"/>
      <c r="BK37" s="51"/>
      <c r="BL37" s="51"/>
      <c r="BM37" s="51" t="s">
        <v>186</v>
      </c>
      <c r="BN37" s="51"/>
      <c r="BO37" s="51"/>
      <c r="BP37" s="51"/>
      <c r="BQ37" s="51"/>
      <c r="BR37" s="51"/>
      <c r="BS37" s="51"/>
      <c r="BT37" s="51" t="s">
        <v>186</v>
      </c>
      <c r="BU37" s="51"/>
      <c r="BV37" s="51"/>
      <c r="BW37" s="51"/>
      <c r="BX37" s="62" t="s">
        <v>186</v>
      </c>
      <c r="BY37" s="51"/>
      <c r="BZ37" s="51"/>
      <c r="CA37" s="51"/>
      <c r="CB37" s="51"/>
      <c r="CC37" s="51" t="s">
        <v>186</v>
      </c>
      <c r="CD37" s="51"/>
      <c r="CE37" s="51"/>
      <c r="CF37" s="51"/>
      <c r="CG37" s="51" t="s">
        <v>186</v>
      </c>
      <c r="CH37" s="51" t="s">
        <v>186</v>
      </c>
      <c r="CI37" s="51" t="s">
        <v>186</v>
      </c>
      <c r="CJ37" s="51"/>
      <c r="CK37" s="51"/>
      <c r="CL37" s="51"/>
      <c r="CM37" s="51" t="s">
        <v>186</v>
      </c>
      <c r="CN37" s="51" t="s">
        <v>186</v>
      </c>
      <c r="CO37" s="51"/>
      <c r="CP37" s="51"/>
      <c r="CQ37" s="51"/>
      <c r="CR37" s="51"/>
      <c r="CS37" s="51"/>
      <c r="CT37" s="51"/>
      <c r="CU37" s="51" t="s">
        <v>186</v>
      </c>
      <c r="CV37" s="51"/>
      <c r="CW37" s="51" t="s">
        <v>186</v>
      </c>
      <c r="CX37" s="51"/>
      <c r="CY37" s="51" t="s">
        <v>186</v>
      </c>
      <c r="CZ37" s="51"/>
      <c r="DA37" s="51" t="s">
        <v>186</v>
      </c>
      <c r="DB37" s="51"/>
      <c r="DC37" s="51"/>
      <c r="DD37" s="51"/>
      <c r="DE37" s="51"/>
      <c r="DF37" s="51"/>
      <c r="DG37" s="51"/>
      <c r="DH37" s="51"/>
      <c r="DI37" s="51"/>
      <c r="DJ37" s="51" t="s">
        <v>186</v>
      </c>
      <c r="DK37" s="51" t="s">
        <v>186</v>
      </c>
      <c r="DL37" s="51" t="s">
        <v>186</v>
      </c>
      <c r="DM37" s="62" t="s">
        <v>186</v>
      </c>
      <c r="DN37" s="51"/>
      <c r="DO37" s="51"/>
      <c r="DP37" s="51"/>
      <c r="DQ37" s="51" t="s">
        <v>186</v>
      </c>
      <c r="DR37" s="51" t="s">
        <v>186</v>
      </c>
      <c r="DS37" s="51"/>
      <c r="DT37" s="51"/>
      <c r="DU37" s="51" t="s">
        <v>186</v>
      </c>
      <c r="DV37" s="51" t="s">
        <v>186</v>
      </c>
      <c r="DW37" s="51" t="s">
        <v>186</v>
      </c>
      <c r="DX37" s="51" t="s">
        <v>186</v>
      </c>
      <c r="DY37" s="51"/>
      <c r="DZ37" s="51" t="s">
        <v>186</v>
      </c>
      <c r="EA37" s="51"/>
      <c r="EB37" s="51"/>
      <c r="EC37" s="51" t="s">
        <v>186</v>
      </c>
      <c r="ED37" s="51"/>
      <c r="EE37" s="51" t="s">
        <v>186</v>
      </c>
      <c r="EF37" s="51"/>
      <c r="EG37" s="51"/>
      <c r="EH37" s="51"/>
      <c r="EI37" s="51"/>
      <c r="EJ37" s="51" t="s">
        <v>186</v>
      </c>
      <c r="EK37" s="51"/>
    </row>
    <row r="38" spans="1:141" s="50" customFormat="1" ht="27" x14ac:dyDescent="0.3">
      <c r="A38" s="48" t="s">
        <v>223</v>
      </c>
      <c r="B38" s="49" t="s">
        <v>186</v>
      </c>
      <c r="C38" s="49"/>
      <c r="D38" s="49" t="s">
        <v>186</v>
      </c>
      <c r="E38" s="49" t="s">
        <v>186</v>
      </c>
      <c r="F38" s="49"/>
      <c r="G38" s="49" t="s">
        <v>186</v>
      </c>
      <c r="H38" s="49"/>
      <c r="I38" s="49"/>
      <c r="J38" s="49"/>
      <c r="K38" s="49"/>
      <c r="L38" s="49"/>
      <c r="M38" s="49"/>
      <c r="N38" s="49"/>
      <c r="O38" s="49"/>
      <c r="P38" s="49" t="s">
        <v>186</v>
      </c>
      <c r="Q38" s="49"/>
      <c r="R38" s="49"/>
      <c r="S38" s="49" t="s">
        <v>186</v>
      </c>
      <c r="T38" s="49"/>
      <c r="U38" s="49" t="s">
        <v>189</v>
      </c>
      <c r="V38" s="49"/>
      <c r="W38" s="49"/>
      <c r="X38" s="51" t="s">
        <v>186</v>
      </c>
      <c r="Y38" s="51"/>
      <c r="Z38" s="51"/>
      <c r="AA38" s="51"/>
      <c r="AB38" s="51"/>
      <c r="AC38" s="51" t="s">
        <v>186</v>
      </c>
      <c r="AD38" s="51" t="s">
        <v>186</v>
      </c>
      <c r="AE38" s="51"/>
      <c r="AF38" s="51"/>
      <c r="AG38" s="51"/>
      <c r="AH38" s="51"/>
      <c r="AI38" s="51" t="s">
        <v>186</v>
      </c>
      <c r="AJ38" s="51" t="s">
        <v>186</v>
      </c>
      <c r="AK38" s="51"/>
      <c r="AL38" s="51"/>
      <c r="AM38" s="51"/>
      <c r="AN38" s="51"/>
      <c r="AO38" s="51" t="s">
        <v>186</v>
      </c>
      <c r="AP38" s="51"/>
      <c r="AQ38" s="51"/>
      <c r="AR38" s="51"/>
      <c r="AS38" s="51"/>
      <c r="AT38" s="51"/>
      <c r="AU38" s="51"/>
      <c r="AV38" s="51"/>
      <c r="AW38" s="51"/>
      <c r="AX38" s="51"/>
      <c r="AY38" s="51" t="s">
        <v>186</v>
      </c>
      <c r="AZ38" s="51"/>
      <c r="BA38" s="51"/>
      <c r="BB38" s="51"/>
      <c r="BC38" s="51"/>
      <c r="BD38" s="51" t="s">
        <v>186</v>
      </c>
      <c r="BE38" s="51"/>
      <c r="BF38" s="63" t="s">
        <v>186</v>
      </c>
      <c r="BG38" s="51" t="s">
        <v>186</v>
      </c>
      <c r="BH38" s="51"/>
      <c r="BI38" s="51"/>
      <c r="BJ38" s="51"/>
      <c r="BK38" s="51"/>
      <c r="BL38" s="51"/>
      <c r="BM38" s="51" t="s">
        <v>186</v>
      </c>
      <c r="BN38" s="51"/>
      <c r="BO38" s="51"/>
      <c r="BP38" s="51"/>
      <c r="BQ38" s="51"/>
      <c r="BR38" s="51"/>
      <c r="BS38" s="51"/>
      <c r="BT38" s="51" t="s">
        <v>186</v>
      </c>
      <c r="BU38" s="51"/>
      <c r="BV38" s="51"/>
      <c r="BW38" s="51"/>
      <c r="BX38" s="62" t="s">
        <v>186</v>
      </c>
      <c r="BY38" s="51"/>
      <c r="BZ38" s="51"/>
      <c r="CA38" s="51"/>
      <c r="CB38" s="51"/>
      <c r="CC38" s="51" t="s">
        <v>186</v>
      </c>
      <c r="CD38" s="51"/>
      <c r="CE38" s="51"/>
      <c r="CF38" s="51"/>
      <c r="CG38" s="51" t="s">
        <v>186</v>
      </c>
      <c r="CH38" s="51" t="s">
        <v>186</v>
      </c>
      <c r="CI38" s="51" t="s">
        <v>186</v>
      </c>
      <c r="CJ38" s="51"/>
      <c r="CK38" s="51"/>
      <c r="CL38" s="51"/>
      <c r="CM38" s="51"/>
      <c r="CN38" s="51" t="s">
        <v>186</v>
      </c>
      <c r="CO38" s="51"/>
      <c r="CP38" s="51"/>
      <c r="CQ38" s="51"/>
      <c r="CR38" s="51"/>
      <c r="CS38" s="51"/>
      <c r="CT38" s="51"/>
      <c r="CU38" s="51" t="s">
        <v>186</v>
      </c>
      <c r="CV38" s="51"/>
      <c r="CW38" s="51" t="s">
        <v>186</v>
      </c>
      <c r="CX38" s="51"/>
      <c r="CY38" s="51" t="s">
        <v>186</v>
      </c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 t="s">
        <v>186</v>
      </c>
      <c r="DK38" s="51" t="s">
        <v>186</v>
      </c>
      <c r="DL38" s="51" t="s">
        <v>186</v>
      </c>
      <c r="DM38" s="62" t="s">
        <v>186</v>
      </c>
      <c r="DN38" s="51"/>
      <c r="DO38" s="51" t="s">
        <v>187</v>
      </c>
      <c r="DP38" s="51"/>
      <c r="DQ38" s="51" t="s">
        <v>186</v>
      </c>
      <c r="DR38" s="51" t="s">
        <v>186</v>
      </c>
      <c r="DS38" s="51"/>
      <c r="DT38" s="51"/>
      <c r="DU38" s="51"/>
      <c r="DV38" s="51"/>
      <c r="DW38" s="51" t="s">
        <v>186</v>
      </c>
      <c r="DX38" s="51" t="s">
        <v>186</v>
      </c>
      <c r="DY38" s="51"/>
      <c r="DZ38" s="51" t="s">
        <v>186</v>
      </c>
      <c r="EA38" s="51"/>
      <c r="EB38" s="51"/>
      <c r="EC38" s="51" t="s">
        <v>186</v>
      </c>
      <c r="ED38" s="51"/>
      <c r="EE38" s="51" t="s">
        <v>186</v>
      </c>
      <c r="EF38" s="51"/>
      <c r="EG38" s="51"/>
      <c r="EH38" s="51"/>
      <c r="EI38" s="51"/>
      <c r="EJ38" s="51" t="s">
        <v>186</v>
      </c>
      <c r="EK38" s="51"/>
    </row>
    <row r="39" spans="1:141" s="50" customFormat="1" ht="27" x14ac:dyDescent="0.3">
      <c r="A39" s="48" t="s">
        <v>224</v>
      </c>
      <c r="B39" s="49" t="s">
        <v>186</v>
      </c>
      <c r="C39" s="49"/>
      <c r="D39" s="49" t="s">
        <v>186</v>
      </c>
      <c r="E39" s="49" t="s">
        <v>186</v>
      </c>
      <c r="F39" s="49"/>
      <c r="G39" s="49" t="s">
        <v>186</v>
      </c>
      <c r="H39" s="49"/>
      <c r="I39" s="49"/>
      <c r="J39" s="49"/>
      <c r="K39" s="49"/>
      <c r="L39" s="49" t="s">
        <v>186</v>
      </c>
      <c r="M39" s="49"/>
      <c r="N39" s="49"/>
      <c r="O39" s="49"/>
      <c r="P39" s="49" t="s">
        <v>186</v>
      </c>
      <c r="Q39" s="49"/>
      <c r="R39" s="49"/>
      <c r="S39" s="49" t="s">
        <v>186</v>
      </c>
      <c r="T39" s="49"/>
      <c r="U39" s="49" t="s">
        <v>189</v>
      </c>
      <c r="V39" s="49"/>
      <c r="W39" s="49"/>
      <c r="X39" s="51" t="s">
        <v>186</v>
      </c>
      <c r="Y39" s="51"/>
      <c r="Z39" s="51"/>
      <c r="AA39" s="51"/>
      <c r="AB39" s="51"/>
      <c r="AC39" s="51" t="s">
        <v>186</v>
      </c>
      <c r="AD39" s="51" t="s">
        <v>186</v>
      </c>
      <c r="AE39" s="51"/>
      <c r="AF39" s="51"/>
      <c r="AG39" s="51"/>
      <c r="AH39" s="51"/>
      <c r="AI39" s="51" t="s">
        <v>186</v>
      </c>
      <c r="AJ39" s="51" t="s">
        <v>186</v>
      </c>
      <c r="AK39" s="51"/>
      <c r="AL39" s="51"/>
      <c r="AM39" s="51"/>
      <c r="AN39" s="51" t="s">
        <v>186</v>
      </c>
      <c r="AO39" s="51" t="s">
        <v>186</v>
      </c>
      <c r="AP39" s="51"/>
      <c r="AQ39" s="51"/>
      <c r="AR39" s="51"/>
      <c r="AS39" s="51"/>
      <c r="AT39" s="51"/>
      <c r="AU39" s="51"/>
      <c r="AV39" s="51"/>
      <c r="AW39" s="51"/>
      <c r="AX39" s="51"/>
      <c r="AY39" s="51" t="s">
        <v>186</v>
      </c>
      <c r="AZ39" s="51"/>
      <c r="BA39" s="51"/>
      <c r="BB39" s="51"/>
      <c r="BC39" s="51"/>
      <c r="BD39" s="51" t="s">
        <v>186</v>
      </c>
      <c r="BE39" s="51"/>
      <c r="BF39" s="63" t="s">
        <v>186</v>
      </c>
      <c r="BG39" s="51" t="s">
        <v>186</v>
      </c>
      <c r="BH39" s="51"/>
      <c r="BI39" s="51"/>
      <c r="BJ39" s="51"/>
      <c r="BK39" s="51"/>
      <c r="BL39" s="51"/>
      <c r="BM39" s="51" t="s">
        <v>186</v>
      </c>
      <c r="BN39" s="51"/>
      <c r="BO39" s="51"/>
      <c r="BP39" s="51"/>
      <c r="BQ39" s="51"/>
      <c r="BR39" s="51"/>
      <c r="BS39" s="51"/>
      <c r="BT39" s="51" t="s">
        <v>186</v>
      </c>
      <c r="BU39" s="51"/>
      <c r="BV39" s="51"/>
      <c r="BW39" s="51"/>
      <c r="BX39" s="62" t="s">
        <v>186</v>
      </c>
      <c r="BY39" s="51"/>
      <c r="BZ39" s="51"/>
      <c r="CA39" s="51"/>
      <c r="CB39" s="51" t="s">
        <v>186</v>
      </c>
      <c r="CC39" s="51" t="s">
        <v>186</v>
      </c>
      <c r="CD39" s="51"/>
      <c r="CE39" s="51"/>
      <c r="CF39" s="51"/>
      <c r="CG39" s="51" t="s">
        <v>186</v>
      </c>
      <c r="CH39" s="51" t="s">
        <v>186</v>
      </c>
      <c r="CI39" s="51" t="s">
        <v>186</v>
      </c>
      <c r="CJ39" s="51"/>
      <c r="CK39" s="51"/>
      <c r="CL39" s="51"/>
      <c r="CM39" s="51"/>
      <c r="CN39" s="51" t="s">
        <v>186</v>
      </c>
      <c r="CO39" s="51"/>
      <c r="CP39" s="51"/>
      <c r="CQ39" s="51"/>
      <c r="CR39" s="51"/>
      <c r="CS39" s="51"/>
      <c r="CT39" s="51"/>
      <c r="CU39" s="51" t="s">
        <v>186</v>
      </c>
      <c r="CV39" s="51"/>
      <c r="CW39" s="51" t="s">
        <v>186</v>
      </c>
      <c r="CX39" s="51"/>
      <c r="CY39" s="51" t="s">
        <v>186</v>
      </c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 t="s">
        <v>186</v>
      </c>
      <c r="DK39" s="51" t="s">
        <v>186</v>
      </c>
      <c r="DL39" s="51" t="s">
        <v>186</v>
      </c>
      <c r="DM39" s="62" t="s">
        <v>186</v>
      </c>
      <c r="DN39" s="51"/>
      <c r="DO39" s="51"/>
      <c r="DP39" s="51"/>
      <c r="DQ39" s="51" t="s">
        <v>186</v>
      </c>
      <c r="DR39" s="51" t="s">
        <v>186</v>
      </c>
      <c r="DS39" s="51"/>
      <c r="DT39" s="51"/>
      <c r="DU39" s="51" t="s">
        <v>186</v>
      </c>
      <c r="DV39" s="51"/>
      <c r="DW39" s="51" t="s">
        <v>186</v>
      </c>
      <c r="DX39" s="51" t="s">
        <v>186</v>
      </c>
      <c r="DY39" s="51"/>
      <c r="DZ39" s="51" t="s">
        <v>186</v>
      </c>
      <c r="EA39" s="51"/>
      <c r="EB39" s="51"/>
      <c r="EC39" s="51" t="s">
        <v>186</v>
      </c>
      <c r="ED39" s="51"/>
      <c r="EE39" s="51" t="s">
        <v>186</v>
      </c>
      <c r="EF39" s="51"/>
      <c r="EG39" s="51"/>
      <c r="EH39" s="51"/>
      <c r="EI39" s="51"/>
      <c r="EJ39" s="51" t="s">
        <v>186</v>
      </c>
      <c r="EK39" s="51"/>
    </row>
    <row r="40" spans="1:141" s="50" customFormat="1" ht="40.200000000000003" x14ac:dyDescent="0.3">
      <c r="A40" s="52" t="s">
        <v>225</v>
      </c>
      <c r="B40" s="49" t="s">
        <v>186</v>
      </c>
      <c r="C40" s="49"/>
      <c r="D40" s="49" t="s">
        <v>186</v>
      </c>
      <c r="E40" s="49"/>
      <c r="F40" s="49"/>
      <c r="G40" s="49" t="s">
        <v>186</v>
      </c>
      <c r="H40" s="49"/>
      <c r="I40" s="49"/>
      <c r="J40" s="49"/>
      <c r="K40" s="49"/>
      <c r="L40" s="49"/>
      <c r="M40" s="49"/>
      <c r="N40" s="49"/>
      <c r="O40" s="49"/>
      <c r="P40" s="49" t="s">
        <v>186</v>
      </c>
      <c r="Q40" s="49"/>
      <c r="R40" s="49"/>
      <c r="S40" s="49" t="s">
        <v>186</v>
      </c>
      <c r="T40" s="49"/>
      <c r="U40" s="49" t="s">
        <v>187</v>
      </c>
      <c r="V40" s="49"/>
      <c r="W40" s="49"/>
      <c r="X40" s="51" t="s">
        <v>186</v>
      </c>
      <c r="Y40" s="51"/>
      <c r="Z40" s="51"/>
      <c r="AA40" s="51"/>
      <c r="AB40" s="51"/>
      <c r="AC40" s="51" t="s">
        <v>186</v>
      </c>
      <c r="AD40" s="51"/>
      <c r="AE40" s="51"/>
      <c r="AF40" s="51"/>
      <c r="AG40" s="51"/>
      <c r="AH40" s="51"/>
      <c r="AI40" s="51" t="s">
        <v>186</v>
      </c>
      <c r="AJ40" s="51" t="s">
        <v>186</v>
      </c>
      <c r="AK40" s="51"/>
      <c r="AL40" s="51"/>
      <c r="AM40" s="51"/>
      <c r="AN40" s="51" t="s">
        <v>186</v>
      </c>
      <c r="AO40" s="51"/>
      <c r="AP40" s="51" t="s">
        <v>186</v>
      </c>
      <c r="AQ40" s="51"/>
      <c r="AR40" s="51"/>
      <c r="AS40" s="51"/>
      <c r="AT40" s="51"/>
      <c r="AU40" s="51"/>
      <c r="AV40" s="51"/>
      <c r="AW40" s="51"/>
      <c r="AX40" s="51"/>
      <c r="AY40" s="51" t="s">
        <v>186</v>
      </c>
      <c r="AZ40" s="51"/>
      <c r="BA40" s="51"/>
      <c r="BB40" s="51"/>
      <c r="BC40" s="51"/>
      <c r="BD40" s="51"/>
      <c r="BE40" s="51"/>
      <c r="BF40" s="63" t="s">
        <v>186</v>
      </c>
      <c r="BG40" s="51" t="s">
        <v>186</v>
      </c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62" t="s">
        <v>186</v>
      </c>
      <c r="BY40" s="51"/>
      <c r="BZ40" s="51"/>
      <c r="CA40" s="51"/>
      <c r="CB40" s="51"/>
      <c r="CC40" s="51" t="s">
        <v>186</v>
      </c>
      <c r="CD40" s="51"/>
      <c r="CE40" s="51"/>
      <c r="CF40" s="51"/>
      <c r="CG40" s="51"/>
      <c r="CH40" s="51" t="s">
        <v>186</v>
      </c>
      <c r="CI40" s="51" t="s">
        <v>186</v>
      </c>
      <c r="CJ40" s="51"/>
      <c r="CK40" s="51"/>
      <c r="CL40" s="51"/>
      <c r="CM40" s="51"/>
      <c r="CN40" s="51" t="s">
        <v>186</v>
      </c>
      <c r="CO40" s="51" t="s">
        <v>186</v>
      </c>
      <c r="CP40" s="51"/>
      <c r="CQ40" s="51"/>
      <c r="CR40" s="51"/>
      <c r="CS40" s="51"/>
      <c r="CT40" s="51"/>
      <c r="CU40" s="51" t="s">
        <v>186</v>
      </c>
      <c r="CV40" s="51"/>
      <c r="CW40" s="51" t="s">
        <v>186</v>
      </c>
      <c r="CX40" s="51"/>
      <c r="CY40" s="51" t="s">
        <v>186</v>
      </c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 t="s">
        <v>186</v>
      </c>
      <c r="DL40" s="51" t="s">
        <v>186</v>
      </c>
      <c r="DM40" s="62" t="s">
        <v>186</v>
      </c>
      <c r="DN40" s="51"/>
      <c r="DO40" s="51" t="s">
        <v>189</v>
      </c>
      <c r="DP40" s="51"/>
      <c r="DQ40" s="51" t="s">
        <v>186</v>
      </c>
      <c r="DR40" s="51"/>
      <c r="DS40" s="51"/>
      <c r="DT40" s="51" t="s">
        <v>186</v>
      </c>
      <c r="DU40" s="51" t="s">
        <v>186</v>
      </c>
      <c r="DV40" s="51" t="s">
        <v>186</v>
      </c>
      <c r="DW40" s="51"/>
      <c r="DX40" s="51" t="s">
        <v>186</v>
      </c>
      <c r="DY40" s="51"/>
      <c r="DZ40" s="51" t="s">
        <v>186</v>
      </c>
      <c r="EA40" s="51"/>
      <c r="EB40" s="51"/>
      <c r="EC40" s="51"/>
      <c r="ED40" s="51"/>
      <c r="EE40" s="51" t="s">
        <v>186</v>
      </c>
      <c r="EF40" s="51"/>
      <c r="EG40" s="51" t="s">
        <v>186</v>
      </c>
      <c r="EH40" s="51"/>
      <c r="EI40" s="51"/>
      <c r="EJ40" s="51" t="s">
        <v>186</v>
      </c>
      <c r="EK40" s="51"/>
    </row>
    <row r="41" spans="1:141" s="50" customFormat="1" ht="66.599999999999994" x14ac:dyDescent="0.3">
      <c r="A41" s="48" t="s">
        <v>226</v>
      </c>
      <c r="B41" s="49" t="s">
        <v>186</v>
      </c>
      <c r="C41" s="49"/>
      <c r="D41" s="49"/>
      <c r="E41" s="49" t="s">
        <v>186</v>
      </c>
      <c r="F41" s="49"/>
      <c r="G41" s="49" t="s">
        <v>186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 t="s">
        <v>186</v>
      </c>
      <c r="T41" s="49"/>
      <c r="U41" s="49" t="s">
        <v>189</v>
      </c>
      <c r="V41" s="49"/>
      <c r="W41" s="49"/>
      <c r="X41" s="51"/>
      <c r="Y41" s="51"/>
      <c r="Z41" s="51"/>
      <c r="AA41" s="51"/>
      <c r="AB41" s="51"/>
      <c r="AC41" s="51" t="s">
        <v>186</v>
      </c>
      <c r="AD41" s="51" t="s">
        <v>186</v>
      </c>
      <c r="AE41" s="51"/>
      <c r="AF41" s="51"/>
      <c r="AG41" s="51"/>
      <c r="AH41" s="51"/>
      <c r="AI41" s="51"/>
      <c r="AJ41" s="51"/>
      <c r="AK41" s="51"/>
      <c r="AL41" s="51"/>
      <c r="AM41" s="51" t="s">
        <v>186</v>
      </c>
      <c r="AN41" s="51"/>
      <c r="AO41" s="51" t="s">
        <v>186</v>
      </c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 t="s">
        <v>186</v>
      </c>
      <c r="BG41" s="51" t="s">
        <v>186</v>
      </c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 t="s">
        <v>186</v>
      </c>
      <c r="BT41" s="51"/>
      <c r="BU41" s="51" t="s">
        <v>186</v>
      </c>
      <c r="BV41" s="51" t="s">
        <v>186</v>
      </c>
      <c r="BW41" s="51"/>
      <c r="BX41" s="62" t="s">
        <v>186</v>
      </c>
      <c r="BY41" s="51"/>
      <c r="BZ41" s="51"/>
      <c r="CA41" s="51"/>
      <c r="CB41" s="51"/>
      <c r="CC41" s="51" t="s">
        <v>186</v>
      </c>
      <c r="CD41" s="51"/>
      <c r="CE41" s="51"/>
      <c r="CF41" s="51" t="s">
        <v>186</v>
      </c>
      <c r="CG41" s="51"/>
      <c r="CH41" s="51"/>
      <c r="CI41" s="51"/>
      <c r="CJ41" s="51" t="s">
        <v>186</v>
      </c>
      <c r="CK41" s="51" t="s">
        <v>186</v>
      </c>
      <c r="CL41" s="51"/>
      <c r="CM41" s="51"/>
      <c r="CN41" s="51"/>
      <c r="CO41" s="51" t="s">
        <v>186</v>
      </c>
      <c r="CP41" s="51"/>
      <c r="CQ41" s="51"/>
      <c r="CR41" s="51" t="s">
        <v>186</v>
      </c>
      <c r="CS41" s="51"/>
      <c r="CT41" s="51" t="s">
        <v>186</v>
      </c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 t="s">
        <v>186</v>
      </c>
      <c r="DK41" s="51" t="s">
        <v>186</v>
      </c>
      <c r="DL41" s="51"/>
      <c r="DM41" s="62" t="s">
        <v>186</v>
      </c>
      <c r="DN41" s="51"/>
      <c r="DO41" s="51" t="s">
        <v>187</v>
      </c>
      <c r="DP41" s="51"/>
      <c r="DQ41" s="51"/>
      <c r="DR41" s="51"/>
      <c r="DS41" s="51"/>
      <c r="DT41" s="51"/>
      <c r="DU41" s="51"/>
      <c r="DV41" s="51"/>
      <c r="DW41" s="51"/>
      <c r="DX41" s="51" t="s">
        <v>186</v>
      </c>
      <c r="DY41" s="51"/>
      <c r="DZ41" s="51" t="s">
        <v>186</v>
      </c>
      <c r="EA41" s="51"/>
      <c r="EB41" s="51" t="s">
        <v>186</v>
      </c>
      <c r="EC41" s="51"/>
      <c r="ED41" s="51"/>
      <c r="EE41" s="51" t="s">
        <v>186</v>
      </c>
      <c r="EF41" s="51"/>
      <c r="EG41" s="51"/>
      <c r="EH41" s="51"/>
      <c r="EI41" s="51" t="s">
        <v>186</v>
      </c>
      <c r="EJ41" s="51"/>
      <c r="EK41" s="51"/>
    </row>
    <row r="42" spans="1:141" s="50" customFormat="1" ht="53.4" x14ac:dyDescent="0.3">
      <c r="A42" s="48" t="s">
        <v>227</v>
      </c>
      <c r="B42" s="49" t="s">
        <v>186</v>
      </c>
      <c r="C42" s="49"/>
      <c r="D42" s="49" t="s">
        <v>186</v>
      </c>
      <c r="E42" s="49"/>
      <c r="F42" s="49"/>
      <c r="G42" s="49" t="s">
        <v>186</v>
      </c>
      <c r="H42" s="49"/>
      <c r="I42" s="49"/>
      <c r="J42" s="49"/>
      <c r="K42" s="49"/>
      <c r="L42" s="49"/>
      <c r="M42" s="49"/>
      <c r="N42" s="49"/>
      <c r="O42" s="49"/>
      <c r="P42" s="49"/>
      <c r="Q42" s="49" t="s">
        <v>186</v>
      </c>
      <c r="R42" s="49"/>
      <c r="S42" s="49" t="s">
        <v>186</v>
      </c>
      <c r="T42" s="49"/>
      <c r="U42" s="49" t="s">
        <v>189</v>
      </c>
      <c r="V42" s="49" t="s">
        <v>186</v>
      </c>
      <c r="W42" s="49"/>
      <c r="X42" s="51" t="s">
        <v>186</v>
      </c>
      <c r="Y42" s="51"/>
      <c r="Z42" s="51" t="s">
        <v>186</v>
      </c>
      <c r="AA42" s="51"/>
      <c r="AB42" s="51"/>
      <c r="AC42" s="51" t="s">
        <v>186</v>
      </c>
      <c r="AD42" s="51"/>
      <c r="AE42" s="51"/>
      <c r="AF42" s="51"/>
      <c r="AG42" s="51"/>
      <c r="AH42" s="51"/>
      <c r="AI42" s="51"/>
      <c r="AJ42" s="51"/>
      <c r="AK42" s="51"/>
      <c r="AL42" s="51" t="s">
        <v>186</v>
      </c>
      <c r="AM42" s="51" t="s">
        <v>186</v>
      </c>
      <c r="AN42" s="51" t="s">
        <v>186</v>
      </c>
      <c r="AO42" s="51"/>
      <c r="AP42" s="51" t="s">
        <v>186</v>
      </c>
      <c r="AQ42" s="51"/>
      <c r="AR42" s="51"/>
      <c r="AS42" s="51" t="s">
        <v>186</v>
      </c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63" t="s">
        <v>186</v>
      </c>
      <c r="BG42" s="51" t="s">
        <v>186</v>
      </c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62"/>
      <c r="BY42" s="51"/>
      <c r="BZ42" s="51" t="s">
        <v>186</v>
      </c>
      <c r="CA42" s="51"/>
      <c r="CB42" s="51"/>
      <c r="CC42" s="51" t="s">
        <v>186</v>
      </c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 t="s">
        <v>186</v>
      </c>
      <c r="DC42" s="51" t="s">
        <v>186</v>
      </c>
      <c r="DD42" s="51"/>
      <c r="DE42" s="51"/>
      <c r="DF42" s="51"/>
      <c r="DG42" s="51"/>
      <c r="DH42" s="51"/>
      <c r="DI42" s="51"/>
      <c r="DJ42" s="51" t="s">
        <v>186</v>
      </c>
      <c r="DK42" s="51"/>
      <c r="DL42" s="51"/>
      <c r="DM42" s="62" t="s">
        <v>186</v>
      </c>
      <c r="DN42" s="51"/>
      <c r="DO42" s="51" t="s">
        <v>189</v>
      </c>
      <c r="DP42" s="51"/>
      <c r="DQ42" s="51" t="s">
        <v>186</v>
      </c>
      <c r="DR42" s="51"/>
      <c r="DS42" s="51"/>
      <c r="DT42" s="51"/>
      <c r="DU42" s="51" t="s">
        <v>186</v>
      </c>
      <c r="DV42" s="51" t="s">
        <v>186</v>
      </c>
      <c r="DW42" s="51"/>
      <c r="DX42" s="51" t="s">
        <v>186</v>
      </c>
      <c r="DY42" s="51"/>
      <c r="DZ42" s="51"/>
      <c r="EA42" s="51"/>
      <c r="EB42" s="51"/>
      <c r="EC42" s="51"/>
      <c r="ED42" s="51"/>
      <c r="EE42" s="51"/>
      <c r="EF42" s="51"/>
      <c r="EG42" s="51" t="s">
        <v>186</v>
      </c>
      <c r="EH42" s="51"/>
      <c r="EI42" s="51"/>
      <c r="EJ42" s="51"/>
      <c r="EK42" s="51"/>
    </row>
    <row r="43" spans="1:141" s="50" customFormat="1" ht="128.25" customHeight="1" x14ac:dyDescent="0.3">
      <c r="A43" s="48" t="s">
        <v>228</v>
      </c>
      <c r="B43" s="49" t="s">
        <v>186</v>
      </c>
      <c r="C43" s="49" t="s">
        <v>186</v>
      </c>
      <c r="D43" s="49" t="s">
        <v>186</v>
      </c>
      <c r="E43" s="49" t="s">
        <v>186</v>
      </c>
      <c r="F43" s="49"/>
      <c r="G43" s="49" t="s">
        <v>186</v>
      </c>
      <c r="H43" s="49"/>
      <c r="I43" s="49" t="s">
        <v>186</v>
      </c>
      <c r="J43" s="49"/>
      <c r="K43" s="49"/>
      <c r="L43" s="49" t="s">
        <v>186</v>
      </c>
      <c r="M43" s="49"/>
      <c r="N43" s="49" t="s">
        <v>186</v>
      </c>
      <c r="O43" s="49"/>
      <c r="P43" s="49" t="s">
        <v>186</v>
      </c>
      <c r="Q43" s="49" t="s">
        <v>186</v>
      </c>
      <c r="R43" s="49"/>
      <c r="S43" s="49" t="s">
        <v>186</v>
      </c>
      <c r="T43" s="49"/>
      <c r="U43" s="49" t="s">
        <v>189</v>
      </c>
      <c r="V43" s="49"/>
      <c r="W43" s="49"/>
      <c r="X43" s="51" t="s">
        <v>186</v>
      </c>
      <c r="Y43" s="51"/>
      <c r="Z43" s="51"/>
      <c r="AA43" s="51"/>
      <c r="AB43" s="51"/>
      <c r="AC43" s="51" t="s">
        <v>186</v>
      </c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 t="s">
        <v>186</v>
      </c>
      <c r="AP43" s="51"/>
      <c r="AQ43" s="51"/>
      <c r="AR43" s="51"/>
      <c r="AS43" s="51" t="s">
        <v>186</v>
      </c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63" t="s">
        <v>186</v>
      </c>
      <c r="BG43" s="51" t="s">
        <v>186</v>
      </c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 t="s">
        <v>186</v>
      </c>
      <c r="BU43" s="51"/>
      <c r="BV43" s="51"/>
      <c r="BW43" s="51"/>
      <c r="BX43" s="51"/>
      <c r="BY43" s="51"/>
      <c r="BZ43" s="51"/>
      <c r="CA43" s="51"/>
      <c r="CB43" s="51"/>
      <c r="CC43" s="51" t="s">
        <v>186</v>
      </c>
      <c r="CD43" s="51"/>
      <c r="CE43" s="51"/>
      <c r="CF43" s="51"/>
      <c r="CG43" s="51"/>
      <c r="CH43" s="51"/>
      <c r="CI43" s="51"/>
      <c r="CJ43" s="51" t="s">
        <v>186</v>
      </c>
      <c r="CK43" s="51"/>
      <c r="CL43" s="51"/>
      <c r="CM43" s="51"/>
      <c r="CN43" s="51" t="s">
        <v>186</v>
      </c>
      <c r="CO43" s="51"/>
      <c r="CP43" s="51"/>
      <c r="CQ43" s="51"/>
      <c r="CR43" s="51"/>
      <c r="CS43" s="51"/>
      <c r="CT43" s="51" t="s">
        <v>186</v>
      </c>
      <c r="CU43" s="51"/>
      <c r="CV43" s="51"/>
      <c r="CW43" s="51" t="s">
        <v>186</v>
      </c>
      <c r="CX43" s="51"/>
      <c r="CY43" s="51"/>
      <c r="CZ43" s="51"/>
      <c r="DA43" s="51"/>
      <c r="DB43" s="51"/>
      <c r="DC43" s="51"/>
      <c r="DD43" s="51"/>
      <c r="DE43" s="51" t="s">
        <v>186</v>
      </c>
      <c r="DF43" s="51" t="s">
        <v>186</v>
      </c>
      <c r="DG43" s="51"/>
      <c r="DH43" s="51"/>
      <c r="DI43" s="51" t="s">
        <v>186</v>
      </c>
      <c r="DJ43" s="51"/>
      <c r="DK43" s="51"/>
      <c r="DL43" s="51" t="s">
        <v>186</v>
      </c>
      <c r="DM43" s="51"/>
      <c r="DN43" s="51" t="s">
        <v>186</v>
      </c>
      <c r="DO43" s="51" t="s">
        <v>189</v>
      </c>
      <c r="DP43" s="51"/>
      <c r="DQ43" s="51" t="s">
        <v>186</v>
      </c>
      <c r="DR43" s="51" t="s">
        <v>186</v>
      </c>
      <c r="DS43" s="51"/>
      <c r="DT43" s="51"/>
      <c r="DU43" s="51"/>
      <c r="DV43" s="51"/>
      <c r="DW43" s="51"/>
      <c r="DX43" s="51"/>
      <c r="DY43" s="51"/>
      <c r="DZ43" s="51" t="s">
        <v>186</v>
      </c>
      <c r="EA43" s="51"/>
      <c r="EB43" s="51"/>
      <c r="EC43" s="51"/>
      <c r="ED43" s="51"/>
      <c r="EE43" s="51" t="s">
        <v>186</v>
      </c>
      <c r="EF43" s="51"/>
      <c r="EG43" s="51"/>
      <c r="EH43" s="51"/>
      <c r="EI43" s="51" t="s">
        <v>186</v>
      </c>
      <c r="EJ43" s="51"/>
      <c r="EK43" s="51" t="s">
        <v>186</v>
      </c>
    </row>
    <row r="44" spans="1:141" s="50" customFormat="1" ht="40.200000000000003" x14ac:dyDescent="0.3">
      <c r="A44" s="48" t="s">
        <v>229</v>
      </c>
      <c r="B44" s="49" t="s">
        <v>186</v>
      </c>
      <c r="C44" s="49"/>
      <c r="D44" s="49" t="s">
        <v>186</v>
      </c>
      <c r="E44" s="49" t="s">
        <v>186</v>
      </c>
      <c r="F44" s="49"/>
      <c r="G44" s="49" t="s">
        <v>186</v>
      </c>
      <c r="H44" s="49"/>
      <c r="I44" s="49"/>
      <c r="J44" s="49"/>
      <c r="K44" s="49"/>
      <c r="L44" s="49" t="s">
        <v>186</v>
      </c>
      <c r="M44" s="49" t="s">
        <v>186</v>
      </c>
      <c r="N44" s="49"/>
      <c r="O44" s="49"/>
      <c r="P44" s="49" t="s">
        <v>186</v>
      </c>
      <c r="Q44" s="49" t="s">
        <v>186</v>
      </c>
      <c r="R44" s="49"/>
      <c r="S44" s="49" t="s">
        <v>186</v>
      </c>
      <c r="T44" s="49"/>
      <c r="U44" s="49" t="s">
        <v>189</v>
      </c>
      <c r="V44" s="49"/>
      <c r="W44" s="49"/>
      <c r="X44" s="51" t="s">
        <v>186</v>
      </c>
      <c r="Y44" s="51"/>
      <c r="Z44" s="51"/>
      <c r="AA44" s="51"/>
      <c r="AB44" s="51"/>
      <c r="AC44" s="51" t="s">
        <v>186</v>
      </c>
      <c r="AD44" s="51"/>
      <c r="AE44" s="51"/>
      <c r="AF44" s="51"/>
      <c r="AG44" s="51" t="s">
        <v>186</v>
      </c>
      <c r="AH44" s="51"/>
      <c r="AI44" s="51"/>
      <c r="AJ44" s="51" t="s">
        <v>186</v>
      </c>
      <c r="AK44" s="51"/>
      <c r="AL44" s="51"/>
      <c r="AM44" s="51" t="s">
        <v>186</v>
      </c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63" t="s">
        <v>186</v>
      </c>
      <c r="BG44" s="51" t="s">
        <v>186</v>
      </c>
      <c r="BH44" s="51"/>
      <c r="BI44" s="51"/>
      <c r="BJ44" s="51"/>
      <c r="BK44" s="51"/>
      <c r="BL44" s="51"/>
      <c r="BM44" s="51"/>
      <c r="BN44" s="51"/>
      <c r="BO44" s="51"/>
      <c r="BP44" s="51" t="s">
        <v>186</v>
      </c>
      <c r="BQ44" s="51" t="s">
        <v>186</v>
      </c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 t="s">
        <v>186</v>
      </c>
      <c r="CO44" s="51"/>
      <c r="CP44" s="51"/>
      <c r="CQ44" s="51"/>
      <c r="CR44" s="51"/>
      <c r="CS44" s="51"/>
      <c r="CT44" s="51"/>
      <c r="CU44" s="51"/>
      <c r="CV44" s="51"/>
      <c r="CW44" s="51" t="s">
        <v>186</v>
      </c>
      <c r="CX44" s="51"/>
      <c r="CY44" s="51"/>
      <c r="CZ44" s="51"/>
      <c r="DA44" s="51"/>
      <c r="DB44" s="51"/>
      <c r="DC44" s="51"/>
      <c r="DD44" s="51"/>
      <c r="DE44" s="51"/>
      <c r="DF44" s="51" t="s">
        <v>186</v>
      </c>
      <c r="DG44" s="51"/>
      <c r="DH44" s="51"/>
      <c r="DI44" s="51"/>
      <c r="DJ44" s="51"/>
      <c r="DK44" s="51"/>
      <c r="DL44" s="51"/>
      <c r="DM44" s="51"/>
      <c r="DN44" s="51" t="s">
        <v>186</v>
      </c>
      <c r="DO44" s="51" t="s">
        <v>189</v>
      </c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 t="s">
        <v>186</v>
      </c>
      <c r="EF44" s="51"/>
      <c r="EG44" s="51"/>
      <c r="EH44" s="51"/>
      <c r="EI44" s="51"/>
      <c r="EJ44" s="51"/>
      <c r="EK44" s="51" t="s">
        <v>186</v>
      </c>
    </row>
    <row r="45" spans="1:141" s="50" customFormat="1" ht="79.8" x14ac:dyDescent="0.3">
      <c r="A45" s="48" t="s">
        <v>230</v>
      </c>
      <c r="B45" s="49" t="s">
        <v>186</v>
      </c>
      <c r="C45" s="49" t="s">
        <v>186</v>
      </c>
      <c r="D45" s="49" t="s">
        <v>186</v>
      </c>
      <c r="E45" s="49" t="s">
        <v>186</v>
      </c>
      <c r="F45" s="49"/>
      <c r="G45" s="49" t="s">
        <v>186</v>
      </c>
      <c r="H45" s="49"/>
      <c r="I45" s="49" t="s">
        <v>186</v>
      </c>
      <c r="J45" s="49"/>
      <c r="K45" s="49"/>
      <c r="L45" s="49" t="s">
        <v>186</v>
      </c>
      <c r="M45" s="49"/>
      <c r="N45" s="49" t="s">
        <v>186</v>
      </c>
      <c r="O45" s="49"/>
      <c r="P45" s="49" t="s">
        <v>186</v>
      </c>
      <c r="Q45" s="49" t="s">
        <v>186</v>
      </c>
      <c r="R45" s="49"/>
      <c r="S45" s="49" t="s">
        <v>186</v>
      </c>
      <c r="T45" s="49"/>
      <c r="U45" s="49" t="s">
        <v>189</v>
      </c>
      <c r="V45" s="49"/>
      <c r="W45" s="49"/>
      <c r="X45" s="51" t="s">
        <v>186</v>
      </c>
      <c r="Y45" s="51"/>
      <c r="Z45" s="51"/>
      <c r="AA45" s="51"/>
      <c r="AB45" s="51"/>
      <c r="AC45" s="51" t="s">
        <v>186</v>
      </c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 t="s">
        <v>186</v>
      </c>
      <c r="AP45" s="51"/>
      <c r="AQ45" s="51"/>
      <c r="AR45" s="51"/>
      <c r="AS45" s="51" t="s">
        <v>186</v>
      </c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63" t="s">
        <v>186</v>
      </c>
      <c r="BG45" s="51" t="s">
        <v>186</v>
      </c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 t="s">
        <v>186</v>
      </c>
      <c r="BU45" s="51"/>
      <c r="BV45" s="51"/>
      <c r="BW45" s="51"/>
      <c r="BX45" s="51"/>
      <c r="BY45" s="51"/>
      <c r="BZ45" s="51"/>
      <c r="CA45" s="51"/>
      <c r="CB45" s="51"/>
      <c r="CC45" s="51" t="s">
        <v>186</v>
      </c>
      <c r="CD45" s="51"/>
      <c r="CE45" s="51"/>
      <c r="CF45" s="51"/>
      <c r="CG45" s="51"/>
      <c r="CH45" s="51"/>
      <c r="CI45" s="51"/>
      <c r="CJ45" s="51" t="s">
        <v>186</v>
      </c>
      <c r="CK45" s="51"/>
      <c r="CL45" s="51"/>
      <c r="CM45" s="51"/>
      <c r="CN45" s="51" t="s">
        <v>186</v>
      </c>
      <c r="CO45" s="51"/>
      <c r="CP45" s="51"/>
      <c r="CQ45" s="51"/>
      <c r="CR45" s="51"/>
      <c r="CS45" s="51"/>
      <c r="CT45" s="51" t="s">
        <v>186</v>
      </c>
      <c r="CU45" s="51"/>
      <c r="CV45" s="51"/>
      <c r="CW45" s="51" t="s">
        <v>186</v>
      </c>
      <c r="CX45" s="51"/>
      <c r="CY45" s="51"/>
      <c r="CZ45" s="51"/>
      <c r="DA45" s="51"/>
      <c r="DB45" s="51"/>
      <c r="DC45" s="51"/>
      <c r="DD45" s="51"/>
      <c r="DE45" s="51" t="s">
        <v>186</v>
      </c>
      <c r="DF45" s="51" t="s">
        <v>186</v>
      </c>
      <c r="DG45" s="51"/>
      <c r="DH45" s="51"/>
      <c r="DI45" s="51" t="s">
        <v>186</v>
      </c>
      <c r="DJ45" s="51"/>
      <c r="DK45" s="51"/>
      <c r="DL45" s="51" t="s">
        <v>186</v>
      </c>
      <c r="DM45" s="51"/>
      <c r="DN45" s="51" t="s">
        <v>186</v>
      </c>
      <c r="DO45" s="51" t="s">
        <v>189</v>
      </c>
      <c r="DP45" s="51"/>
      <c r="DQ45" s="51" t="s">
        <v>186</v>
      </c>
      <c r="DR45" s="51"/>
      <c r="DS45" s="51"/>
      <c r="DT45" s="51"/>
      <c r="DU45" s="51"/>
      <c r="DV45" s="51"/>
      <c r="DW45" s="51"/>
      <c r="DX45" s="51"/>
      <c r="DY45" s="51"/>
      <c r="DZ45" s="51" t="s">
        <v>186</v>
      </c>
      <c r="EA45" s="51"/>
      <c r="EB45" s="51"/>
      <c r="EC45" s="51"/>
      <c r="ED45" s="51"/>
      <c r="EE45" s="51" t="s">
        <v>186</v>
      </c>
      <c r="EF45" s="51"/>
      <c r="EG45" s="51"/>
      <c r="EH45" s="51"/>
      <c r="EI45" s="51" t="s">
        <v>186</v>
      </c>
      <c r="EJ45" s="51"/>
      <c r="EK45" s="51" t="s">
        <v>186</v>
      </c>
    </row>
    <row r="46" spans="1:141" s="50" customFormat="1" ht="27" x14ac:dyDescent="0.3">
      <c r="A46" s="65" t="s">
        <v>231</v>
      </c>
      <c r="B46" s="49" t="s">
        <v>186</v>
      </c>
      <c r="C46" s="49"/>
      <c r="D46" s="49"/>
      <c r="E46" s="49" t="s">
        <v>186</v>
      </c>
      <c r="F46" s="49"/>
      <c r="G46" s="49" t="s">
        <v>186</v>
      </c>
      <c r="H46" s="49"/>
      <c r="I46" s="49"/>
      <c r="J46" s="49" t="s">
        <v>186</v>
      </c>
      <c r="K46" s="49"/>
      <c r="L46" s="49"/>
      <c r="M46" s="49"/>
      <c r="N46" s="49" t="s">
        <v>186</v>
      </c>
      <c r="O46" s="49"/>
      <c r="P46" s="49"/>
      <c r="Q46" s="49" t="s">
        <v>186</v>
      </c>
      <c r="R46" s="49"/>
      <c r="S46" s="49" t="s">
        <v>186</v>
      </c>
      <c r="T46" s="49"/>
      <c r="U46" s="49" t="s">
        <v>186</v>
      </c>
      <c r="V46" s="49"/>
      <c r="W46" s="49" t="s">
        <v>186</v>
      </c>
      <c r="X46" s="51" t="s">
        <v>186</v>
      </c>
      <c r="Y46" s="51"/>
      <c r="Z46" s="51" t="s">
        <v>186</v>
      </c>
      <c r="AA46" s="51"/>
      <c r="AB46" s="51"/>
      <c r="AC46" s="51" t="s">
        <v>186</v>
      </c>
      <c r="AD46" s="51" t="s">
        <v>186</v>
      </c>
      <c r="AE46" s="51"/>
      <c r="AF46" s="51"/>
      <c r="AG46" s="51" t="s">
        <v>186</v>
      </c>
      <c r="AH46" s="51"/>
      <c r="AI46" s="51"/>
      <c r="AJ46" s="51"/>
      <c r="AK46" s="51"/>
      <c r="AL46" s="51"/>
      <c r="AM46" s="51" t="s">
        <v>186</v>
      </c>
      <c r="AN46" s="51"/>
      <c r="AO46" s="51" t="s">
        <v>186</v>
      </c>
      <c r="AP46" s="51" t="s">
        <v>186</v>
      </c>
      <c r="AQ46" s="51"/>
      <c r="AR46" s="51" t="s">
        <v>186</v>
      </c>
      <c r="AS46" s="51"/>
      <c r="AT46" s="51"/>
      <c r="AU46" s="51"/>
      <c r="AV46" s="51" t="s">
        <v>186</v>
      </c>
      <c r="AW46" s="51"/>
      <c r="AX46" s="51"/>
      <c r="AY46" s="51"/>
      <c r="AZ46" s="51"/>
      <c r="BA46" s="51" t="s">
        <v>186</v>
      </c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 t="s">
        <v>186</v>
      </c>
      <c r="BU46" s="51"/>
      <c r="BV46" s="51"/>
      <c r="BW46" s="51"/>
      <c r="BX46" s="51" t="s">
        <v>186</v>
      </c>
      <c r="BY46" s="51"/>
      <c r="BZ46" s="51" t="s">
        <v>186</v>
      </c>
      <c r="CA46" s="51" t="s">
        <v>186</v>
      </c>
      <c r="CB46" s="51" t="s">
        <v>186</v>
      </c>
      <c r="CC46" s="51" t="s">
        <v>186</v>
      </c>
      <c r="CD46" s="51"/>
      <c r="CE46" s="51"/>
      <c r="CF46" s="51"/>
      <c r="CG46" s="51"/>
      <c r="CH46" s="51" t="s">
        <v>186</v>
      </c>
      <c r="CI46" s="51" t="s">
        <v>186</v>
      </c>
      <c r="CJ46" s="51"/>
      <c r="CK46" s="51"/>
      <c r="CL46" s="51"/>
      <c r="CM46" s="51"/>
      <c r="CN46" s="51" t="s">
        <v>186</v>
      </c>
      <c r="CO46" s="51" t="s">
        <v>186</v>
      </c>
      <c r="CP46" s="51" t="s">
        <v>186</v>
      </c>
      <c r="CQ46" s="51"/>
      <c r="CR46" s="51"/>
      <c r="CS46" s="51"/>
      <c r="CT46" s="51"/>
      <c r="CU46" s="51" t="s">
        <v>186</v>
      </c>
      <c r="CV46" s="51"/>
      <c r="CW46" s="51" t="s">
        <v>186</v>
      </c>
      <c r="CX46" s="51"/>
      <c r="CY46" s="51" t="s">
        <v>186</v>
      </c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 t="s">
        <v>186</v>
      </c>
      <c r="DK46" s="51"/>
      <c r="DL46" s="51" t="s">
        <v>186</v>
      </c>
      <c r="DM46" s="51"/>
      <c r="DN46" s="51"/>
      <c r="DO46" s="51" t="s">
        <v>186</v>
      </c>
      <c r="DP46" s="51" t="s">
        <v>186</v>
      </c>
      <c r="DQ46" s="51"/>
      <c r="DR46" s="51" t="s">
        <v>186</v>
      </c>
      <c r="DS46" s="51"/>
      <c r="DT46" s="51" t="s">
        <v>186</v>
      </c>
      <c r="DU46" s="51"/>
      <c r="DV46" s="51"/>
      <c r="DW46" s="51" t="s">
        <v>186</v>
      </c>
      <c r="DX46" s="51"/>
      <c r="DY46" s="51"/>
      <c r="DZ46" s="51" t="s">
        <v>186</v>
      </c>
      <c r="EA46" s="51"/>
      <c r="EB46" s="51"/>
      <c r="EC46" s="51"/>
      <c r="ED46" s="51"/>
      <c r="EE46" s="51" t="s">
        <v>186</v>
      </c>
      <c r="EF46" s="51"/>
      <c r="EG46" s="51"/>
      <c r="EH46" s="51" t="s">
        <v>186</v>
      </c>
      <c r="EI46" s="51" t="s">
        <v>186</v>
      </c>
      <c r="EJ46" s="51" t="s">
        <v>186</v>
      </c>
      <c r="EK46" s="51"/>
    </row>
    <row r="47" spans="1:141" ht="15.75" customHeight="1" x14ac:dyDescent="0.3">
      <c r="A47" s="23" t="s">
        <v>232</v>
      </c>
      <c r="B47" s="61">
        <f t="shared" ref="B47" si="0">COUNTIF(B3:B46,"X")</f>
        <v>43</v>
      </c>
      <c r="C47" s="61">
        <f t="shared" ref="C47" si="1">COUNTIF(C3:C46,"X")</f>
        <v>9</v>
      </c>
      <c r="D47" s="61">
        <f t="shared" ref="D47" si="2">COUNTIF(D3:D46,"X")</f>
        <v>33</v>
      </c>
      <c r="E47" s="61">
        <f t="shared" ref="E47" si="3">COUNTIF(E3:E46,"X")</f>
        <v>33</v>
      </c>
      <c r="F47" s="61">
        <f t="shared" ref="F47" si="4">COUNTIF(F3:F46,"X")</f>
        <v>4</v>
      </c>
      <c r="G47" s="61">
        <f t="shared" ref="G47" si="5">COUNTIF(G3:G46,"X")</f>
        <v>38</v>
      </c>
      <c r="H47" s="61">
        <f t="shared" ref="H47" si="6">COUNTIF(H3:H46,"X")</f>
        <v>2</v>
      </c>
      <c r="I47" s="61">
        <f t="shared" ref="I47" si="7">COUNTIF(I3:I46,"X")</f>
        <v>7</v>
      </c>
      <c r="J47" s="61">
        <f t="shared" ref="J47" si="8">COUNTIF(J3:J46,"X")</f>
        <v>2</v>
      </c>
      <c r="K47" s="61">
        <f t="shared" ref="K47" si="9">COUNTIF(K3:K46,"X")</f>
        <v>1</v>
      </c>
      <c r="L47" s="61">
        <f t="shared" ref="L47" si="10">COUNTIF(L3:L46,"X")</f>
        <v>18</v>
      </c>
      <c r="M47" s="61">
        <f t="shared" ref="M47" si="11">COUNTIF(M3:M46,"X")</f>
        <v>11</v>
      </c>
      <c r="N47" s="61">
        <f t="shared" ref="N47" si="12">COUNTIF(N3:N46,"X")</f>
        <v>13</v>
      </c>
      <c r="O47" s="61">
        <f t="shared" ref="O47" si="13">COUNTIF(O3:O46,"X")</f>
        <v>2</v>
      </c>
      <c r="P47" s="61">
        <f t="shared" ref="P47" si="14">COUNTIF(P3:P46,"X")</f>
        <v>17</v>
      </c>
      <c r="Q47" s="61">
        <f t="shared" ref="Q47" si="15">COUNTIF(Q3:Q46,"X")</f>
        <v>17</v>
      </c>
      <c r="R47" s="61">
        <f t="shared" ref="R47" si="16">COUNTIF(R3:R46,"X")</f>
        <v>3</v>
      </c>
      <c r="S47" s="61">
        <f t="shared" ref="S47" si="17">COUNTIF(S3:S46,"X")</f>
        <v>42</v>
      </c>
      <c r="T47" s="61">
        <f t="shared" ref="T47" si="18">COUNTIF(T3:T46,"X")</f>
        <v>2</v>
      </c>
      <c r="U47" s="61">
        <f t="shared" ref="U47" si="19">COUNTIF(U3:U46,"X")</f>
        <v>17</v>
      </c>
      <c r="V47" s="61">
        <f t="shared" ref="V47" si="20">COUNTIF(V3:V46,"X")</f>
        <v>8</v>
      </c>
      <c r="W47" s="61">
        <f t="shared" ref="W47" si="21">COUNTIF(W3:W46,"X")</f>
        <v>9</v>
      </c>
      <c r="X47" s="61">
        <f t="shared" ref="X47" si="22">COUNTIF(X3:X46,"X")</f>
        <v>34</v>
      </c>
      <c r="Y47" s="61">
        <f t="shared" ref="Y47" si="23">COUNTIF(Y3:Y46,"X")</f>
        <v>5</v>
      </c>
      <c r="Z47" s="61">
        <f t="shared" ref="Z47" si="24">COUNTIF(Z3:Z46,"X")</f>
        <v>7</v>
      </c>
      <c r="AA47" s="61">
        <f t="shared" ref="AA47" si="25">COUNTIF(AA3:AA46,"X")</f>
        <v>8</v>
      </c>
      <c r="AB47" s="61">
        <f t="shared" ref="AB47" si="26">COUNTIF(AB3:AB46,"X")</f>
        <v>1</v>
      </c>
      <c r="AC47" s="61">
        <f t="shared" ref="AC47" si="27">COUNTIF(AC3:AC46,"X")</f>
        <v>38</v>
      </c>
      <c r="AD47" s="61">
        <f t="shared" ref="AD47" si="28">COUNTIF(AD3:AD46,"X")</f>
        <v>19</v>
      </c>
      <c r="AE47" s="61">
        <f t="shared" ref="AE47" si="29">COUNTIF(AE3:AE46,"X")</f>
        <v>2</v>
      </c>
      <c r="AF47" s="61">
        <f t="shared" ref="AF47" si="30">COUNTIF(AF3:AF46,"X")</f>
        <v>1</v>
      </c>
      <c r="AG47" s="61">
        <f t="shared" ref="AG47" si="31">COUNTIF(AG3:AG46,"X")</f>
        <v>5</v>
      </c>
      <c r="AH47" s="61">
        <f t="shared" ref="AH47" si="32">COUNTIF(AH3:AH46,"X")</f>
        <v>1</v>
      </c>
      <c r="AI47" s="61">
        <f t="shared" ref="AI47" si="33">COUNTIF(AI3:AI46,"X")</f>
        <v>5</v>
      </c>
      <c r="AJ47" s="61">
        <f t="shared" ref="AJ47" si="34">COUNTIF(AJ3:AJ46,"X")</f>
        <v>7</v>
      </c>
      <c r="AK47" s="61">
        <f t="shared" ref="AK47" si="35">COUNTIF(AK3:AK46,"X")</f>
        <v>1</v>
      </c>
      <c r="AL47" s="61">
        <f t="shared" ref="AL47" si="36">COUNTIF(AL3:AL46,"X")</f>
        <v>7</v>
      </c>
      <c r="AM47" s="61">
        <f t="shared" ref="AM47" si="37">COUNTIF(AM3:AM46,"X")</f>
        <v>16</v>
      </c>
      <c r="AN47" s="61">
        <f t="shared" ref="AN47" si="38">COUNTIF(AN3:AN46,"X")</f>
        <v>8</v>
      </c>
      <c r="AO47" s="61">
        <f t="shared" ref="AO47" si="39">COUNTIF(AO3:AO46,"X")</f>
        <v>15</v>
      </c>
      <c r="AP47" s="61">
        <f t="shared" ref="AP47" si="40">COUNTIF(AP3:AP46,"X")</f>
        <v>16</v>
      </c>
      <c r="AQ47" s="61">
        <f t="shared" ref="AQ47" si="41">COUNTIF(AQ3:AQ46,"X")</f>
        <v>4</v>
      </c>
      <c r="AR47" s="61">
        <f t="shared" ref="AR47" si="42">COUNTIF(AR3:AR46,"X")</f>
        <v>7</v>
      </c>
      <c r="AS47" s="61">
        <f t="shared" ref="AS47" si="43">COUNTIF(AS3:AS46,"X")</f>
        <v>16</v>
      </c>
      <c r="AT47" s="61">
        <f t="shared" ref="AT47" si="44">COUNTIF(AT3:AT46,"X")</f>
        <v>1</v>
      </c>
      <c r="AU47" s="61">
        <f t="shared" ref="AU47" si="45">COUNTIF(AU3:AU46,"X")</f>
        <v>1</v>
      </c>
      <c r="AV47" s="61">
        <f t="shared" ref="AV47" si="46">COUNTIF(AV3:AV46,"X")</f>
        <v>19</v>
      </c>
      <c r="AW47" s="61">
        <f t="shared" ref="AW47" si="47">COUNTIF(AW3:AW46,"X")</f>
        <v>3</v>
      </c>
      <c r="AX47" s="61">
        <f t="shared" ref="AX47" si="48">COUNTIF(AX3:AX46,"X")</f>
        <v>1</v>
      </c>
      <c r="AY47" s="61">
        <f t="shared" ref="AY47" si="49">COUNTIF(AY3:AY46,"X")</f>
        <v>4</v>
      </c>
      <c r="AZ47" s="61">
        <f t="shared" ref="AZ47" si="50">COUNTIF(AZ3:AZ46,"X")</f>
        <v>3</v>
      </c>
      <c r="BA47" s="61">
        <f t="shared" ref="BA47" si="51">COUNTIF(BA3:BA46,"X")</f>
        <v>1</v>
      </c>
      <c r="BB47" s="61">
        <f t="shared" ref="BB47" si="52">COUNTIF(BB3:BB46,"X")</f>
        <v>12</v>
      </c>
      <c r="BC47" s="61">
        <f t="shared" ref="BC47" si="53">COUNTIF(BC3:BC46,"X")</f>
        <v>12</v>
      </c>
      <c r="BD47" s="61">
        <f t="shared" ref="BD47" si="54">COUNTIF(BD3:BD46,"X")</f>
        <v>6</v>
      </c>
      <c r="BE47" s="61">
        <f t="shared" ref="BE47" si="55">COUNTIF(BE3:BE46,"X")</f>
        <v>1</v>
      </c>
      <c r="BF47" s="61">
        <f t="shared" ref="BF47" si="56">COUNTIF(BF3:BF46,"X")</f>
        <v>31</v>
      </c>
      <c r="BG47" s="61">
        <f t="shared" ref="BG47" si="57">COUNTIF(BG3:BG46,"X")</f>
        <v>28</v>
      </c>
      <c r="BH47" s="61">
        <f t="shared" ref="BH47" si="58">COUNTIF(BH3:BH46,"X")</f>
        <v>1</v>
      </c>
      <c r="BI47" s="61">
        <f t="shared" ref="BI47" si="59">COUNTIF(BI3:BI46,"X")</f>
        <v>1</v>
      </c>
      <c r="BJ47" s="61">
        <f t="shared" ref="BJ47" si="60">COUNTIF(BJ3:BJ46,"X")</f>
        <v>1</v>
      </c>
      <c r="BK47" s="61">
        <f t="shared" ref="BK47" si="61">COUNTIF(BK3:BK46,"X")</f>
        <v>12</v>
      </c>
      <c r="BL47" s="61">
        <f t="shared" ref="BL47" si="62">COUNTIF(BL3:BL46,"X")</f>
        <v>12</v>
      </c>
      <c r="BM47" s="61">
        <f t="shared" ref="BM47" si="63">COUNTIF(BM3:BM46,"X")</f>
        <v>5</v>
      </c>
      <c r="BN47" s="61">
        <f t="shared" ref="BN47" si="64">COUNTIF(BN3:BN46,"X")</f>
        <v>1</v>
      </c>
      <c r="BO47" s="61">
        <f t="shared" ref="BO47" si="65">COUNTIF(BO3:BO46,"X")</f>
        <v>1</v>
      </c>
      <c r="BP47" s="61">
        <f t="shared" ref="BP47" si="66">COUNTIF(BP3:BP46,"X")</f>
        <v>1</v>
      </c>
      <c r="BQ47" s="61">
        <f t="shared" ref="BQ47" si="67">COUNTIF(BQ3:BQ46,"X")</f>
        <v>1</v>
      </c>
      <c r="BR47" s="61">
        <f t="shared" ref="BR47" si="68">COUNTIF(BR3:BR46,"X")</f>
        <v>1</v>
      </c>
      <c r="BS47" s="61">
        <f t="shared" ref="BS47" si="69">COUNTIF(BS3:BS46,"X")</f>
        <v>3</v>
      </c>
      <c r="BT47" s="61">
        <f t="shared" ref="BT47" si="70">COUNTIF(BT3:BT46,"X")</f>
        <v>20</v>
      </c>
      <c r="BU47" s="61">
        <f t="shared" ref="BU47" si="71">COUNTIF(BU3:BU46,"X")</f>
        <v>3</v>
      </c>
      <c r="BV47" s="61">
        <f t="shared" ref="BV47" si="72">COUNTIF(BV3:BV46,"X")</f>
        <v>8</v>
      </c>
      <c r="BW47" s="61">
        <f t="shared" ref="BW47" si="73">COUNTIF(BW3:BW46,"X")</f>
        <v>2</v>
      </c>
      <c r="BX47" s="61">
        <f t="shared" ref="BX47" si="74">COUNTIF(BX3:BX46,"X")</f>
        <v>12</v>
      </c>
      <c r="BY47" s="61">
        <f t="shared" ref="BY47" si="75">COUNTIF(BY3:BY46,"X")</f>
        <v>2</v>
      </c>
      <c r="BZ47" s="61">
        <f t="shared" ref="BZ47" si="76">COUNTIF(BZ3:BZ46,"X")</f>
        <v>6</v>
      </c>
      <c r="CA47" s="61">
        <f t="shared" ref="CA47" si="77">COUNTIF(CA3:CA46,"X")</f>
        <v>2</v>
      </c>
      <c r="CB47" s="61">
        <f t="shared" ref="CB47" si="78">COUNTIF(CB3:CB46,"X")</f>
        <v>4</v>
      </c>
      <c r="CC47" s="61">
        <f t="shared" ref="CC47" si="79">COUNTIF(CC3:CC46,"X")</f>
        <v>33</v>
      </c>
      <c r="CD47" s="61">
        <f t="shared" ref="CD47" si="80">COUNTIF(CD3:CD46,"X")</f>
        <v>1</v>
      </c>
      <c r="CE47" s="61">
        <f t="shared" ref="CE47" si="81">COUNTIF(CE3:CE46,"X")</f>
        <v>1</v>
      </c>
      <c r="CF47" s="61">
        <f t="shared" ref="CF47" si="82">COUNTIF(CF3:CF46,"X")</f>
        <v>3</v>
      </c>
      <c r="CG47" s="61">
        <f t="shared" ref="CG47" si="83">COUNTIF(CG3:CG46,"X")</f>
        <v>4</v>
      </c>
      <c r="CH47" s="61">
        <f t="shared" ref="CH47" si="84">COUNTIF(CH3:CH46,"X")</f>
        <v>17</v>
      </c>
      <c r="CI47" s="61">
        <f t="shared" ref="CI47" si="85">COUNTIF(CI3:CI46,"X")</f>
        <v>18</v>
      </c>
      <c r="CJ47" s="61">
        <f t="shared" ref="CJ47" si="86">COUNTIF(CJ3:CJ46,"X")</f>
        <v>12</v>
      </c>
      <c r="CK47" s="61">
        <f t="shared" ref="CK47" si="87">COUNTIF(CK3:CK46,"X")</f>
        <v>10</v>
      </c>
      <c r="CL47" s="61">
        <f t="shared" ref="CL47" si="88">COUNTIF(CL3:CL46,"X")</f>
        <v>2</v>
      </c>
      <c r="CM47" s="61">
        <f t="shared" ref="CM47" si="89">COUNTIF(CM3:CM46,"X")</f>
        <v>2</v>
      </c>
      <c r="CN47" s="61">
        <f t="shared" ref="CN47" si="90">COUNTIF(CN3:CN46,"X")</f>
        <v>21</v>
      </c>
      <c r="CO47" s="61">
        <f t="shared" ref="CO47" si="91">COUNTIF(CO3:CO46,"X")</f>
        <v>7</v>
      </c>
      <c r="CP47" s="61">
        <f t="shared" ref="CP47" si="92">COUNTIF(CP3:CP46,"X")</f>
        <v>3</v>
      </c>
      <c r="CQ47" s="61">
        <f t="shared" ref="CQ47" si="93">COUNTIF(CQ3:CQ46,"X")</f>
        <v>2</v>
      </c>
      <c r="CR47" s="61">
        <f t="shared" ref="CR47" si="94">COUNTIF(CR3:CR46,"X")</f>
        <v>5</v>
      </c>
      <c r="CS47" s="61">
        <f t="shared" ref="CS47" si="95">COUNTIF(CS3:CS46,"X")</f>
        <v>4</v>
      </c>
      <c r="CT47" s="61">
        <f t="shared" ref="CT47" si="96">COUNTIF(CT3:CT46,"X")</f>
        <v>10</v>
      </c>
      <c r="CU47" s="61">
        <f t="shared" ref="CU47" si="97">COUNTIF(CU3:CU46,"X")</f>
        <v>5</v>
      </c>
      <c r="CV47" s="61">
        <f t="shared" ref="CV47" si="98">COUNTIF(CV3:CV46,"X")</f>
        <v>4</v>
      </c>
      <c r="CW47" s="61">
        <f t="shared" ref="CW47" si="99">COUNTIF(CW3:CW46,"X")</f>
        <v>27</v>
      </c>
      <c r="CX47" s="61">
        <f t="shared" ref="CX47" si="100">COUNTIF(CX3:CX46,"X")</f>
        <v>2</v>
      </c>
      <c r="CY47" s="61">
        <f t="shared" ref="CY47" si="101">COUNTIF(CY3:CY46,"X")</f>
        <v>15</v>
      </c>
      <c r="CZ47" s="61">
        <f t="shared" ref="CZ47" si="102">COUNTIF(CZ3:CZ46,"X")</f>
        <v>3</v>
      </c>
      <c r="DA47" s="61">
        <f t="shared" ref="DA47" si="103">COUNTIF(DA3:DA46,"X")</f>
        <v>3</v>
      </c>
      <c r="DB47" s="61">
        <f t="shared" ref="DB47" si="104">COUNTIF(DB3:DB46,"X")</f>
        <v>3</v>
      </c>
      <c r="DC47" s="61">
        <f t="shared" ref="DC47" si="105">COUNTIF(DC3:DC46,"X")</f>
        <v>4</v>
      </c>
      <c r="DD47" s="61">
        <f t="shared" ref="DD47" si="106">COUNTIF(DD3:DD46,"X")</f>
        <v>1</v>
      </c>
      <c r="DE47" s="61">
        <f t="shared" ref="DE47" si="107">COUNTIF(DE3:DE46,"X")</f>
        <v>10</v>
      </c>
      <c r="DF47" s="61">
        <f t="shared" ref="DF47" si="108">COUNTIF(DF3:DF46,"X")</f>
        <v>11</v>
      </c>
      <c r="DG47" s="61">
        <f t="shared" ref="DG47" si="109">COUNTIF(DG3:DG46,"X")</f>
        <v>1</v>
      </c>
      <c r="DH47" s="61">
        <f t="shared" ref="DH47" si="110">COUNTIF(DH3:DH46,"X")</f>
        <v>3</v>
      </c>
      <c r="DI47" s="61">
        <f t="shared" ref="DI47" si="111">COUNTIF(DI3:DI46,"X")</f>
        <v>6</v>
      </c>
      <c r="DJ47" s="61">
        <f t="shared" ref="DJ47" si="112">COUNTIF(DJ3:DJ46,"X")</f>
        <v>23</v>
      </c>
      <c r="DK47" s="61">
        <f t="shared" ref="DK47" si="113">COUNTIF(DK3:DK46,"X")</f>
        <v>10</v>
      </c>
      <c r="DL47" s="61">
        <f t="shared" ref="DL47" si="114">COUNTIF(DL3:DL46,"X")</f>
        <v>11</v>
      </c>
      <c r="DM47" s="61">
        <f t="shared" ref="DM47" si="115">COUNTIF(DM3:DM46,"X")</f>
        <v>20</v>
      </c>
      <c r="DN47" s="61">
        <f t="shared" ref="DN47" si="116">COUNTIF(DN3:DN46,"X")</f>
        <v>7</v>
      </c>
      <c r="DO47" s="61">
        <f t="shared" ref="DO47" si="117">COUNTIF(DO3:DO46,"X")</f>
        <v>27</v>
      </c>
      <c r="DP47" s="61">
        <f t="shared" ref="DP47" si="118">COUNTIF(DP3:DP46,"X")</f>
        <v>5</v>
      </c>
      <c r="DQ47" s="61">
        <f t="shared" ref="DQ47" si="119">COUNTIF(DQ3:DQ46,"X")</f>
        <v>23</v>
      </c>
      <c r="DR47" s="61">
        <f t="shared" ref="DR47" si="120">COUNTIF(DR3:DR46,"X")</f>
        <v>15</v>
      </c>
      <c r="DS47" s="61">
        <f t="shared" ref="DS47" si="121">COUNTIF(DS3:DS46,"X")</f>
        <v>1</v>
      </c>
      <c r="DT47" s="61">
        <f t="shared" ref="DT47" si="122">COUNTIF(DT3:DT46,"X")</f>
        <v>2</v>
      </c>
      <c r="DU47" s="61">
        <f t="shared" ref="DU47" si="123">COUNTIF(DU3:DU46,"X")</f>
        <v>8</v>
      </c>
      <c r="DV47" s="61">
        <f t="shared" ref="DV47" si="124">COUNTIF(DV3:DV46,"X")</f>
        <v>10</v>
      </c>
      <c r="DW47" s="61">
        <f t="shared" ref="DW47" si="125">COUNTIF(DW3:DW46,"X")</f>
        <v>5</v>
      </c>
      <c r="DX47" s="61">
        <f t="shared" ref="DX47" si="126">COUNTIF(DX3:DX46,"X")</f>
        <v>12</v>
      </c>
      <c r="DY47" s="61">
        <f t="shared" ref="DY47" si="127">COUNTIF(DY3:DY46,"X")</f>
        <v>2</v>
      </c>
      <c r="DZ47" s="61">
        <f t="shared" ref="DZ47" si="128">COUNTIF(DZ3:DZ46,"X")</f>
        <v>22</v>
      </c>
      <c r="EA47" s="61">
        <f t="shared" ref="EA47" si="129">COUNTIF(EA3:EA46,"X")</f>
        <v>2</v>
      </c>
      <c r="EB47" s="61">
        <f t="shared" ref="EB47" si="130">COUNTIF(EB3:EB46,"X")</f>
        <v>5</v>
      </c>
      <c r="EC47" s="61">
        <f t="shared" ref="EC47" si="131">COUNTIF(EC3:EC46,"X")</f>
        <v>3</v>
      </c>
      <c r="ED47" s="61">
        <f t="shared" ref="ED47" si="132">COUNTIF(ED3:ED46,"X")</f>
        <v>4</v>
      </c>
      <c r="EE47" s="61">
        <f t="shared" ref="EE47" si="133">COUNTIF(EE3:EE46,"X")</f>
        <v>31</v>
      </c>
      <c r="EF47" s="61">
        <f t="shared" ref="EF47" si="134">COUNTIF(EF3:EF46,"X")</f>
        <v>1</v>
      </c>
      <c r="EG47" s="61">
        <f t="shared" ref="EG47" si="135">COUNTIF(EG3:EG46,"X")</f>
        <v>9</v>
      </c>
      <c r="EH47" s="61">
        <f t="shared" ref="EH47" si="136">COUNTIF(EH3:EH46,"X")</f>
        <v>5</v>
      </c>
      <c r="EI47" s="61">
        <f t="shared" ref="EI47" si="137">COUNTIF(EI3:EI46,"X")</f>
        <v>11</v>
      </c>
      <c r="EJ47" s="61">
        <f t="shared" ref="EJ47" si="138">COUNTIF(EJ3:EJ46,"X")</f>
        <v>15</v>
      </c>
      <c r="EK47" s="61">
        <f t="shared" ref="EK47" si="139">COUNTIF(EK3:EK46,"X")</f>
        <v>11</v>
      </c>
    </row>
    <row r="48" spans="1:141" ht="15.75" customHeight="1" x14ac:dyDescent="0.3">
      <c r="A48" s="41"/>
      <c r="B48" s="24">
        <f t="shared" ref="B48:AF48" si="140">B47/44</f>
        <v>0.97727272727272729</v>
      </c>
      <c r="C48" s="24">
        <f t="shared" si="140"/>
        <v>0.20454545454545456</v>
      </c>
      <c r="D48" s="24">
        <f t="shared" si="140"/>
        <v>0.75</v>
      </c>
      <c r="E48" s="24">
        <f t="shared" si="140"/>
        <v>0.75</v>
      </c>
      <c r="F48" s="24">
        <f t="shared" si="140"/>
        <v>9.0909090909090912E-2</v>
      </c>
      <c r="G48" s="24">
        <f t="shared" si="140"/>
        <v>0.86363636363636365</v>
      </c>
      <c r="H48" s="24">
        <f t="shared" si="140"/>
        <v>4.5454545454545456E-2</v>
      </c>
      <c r="I48" s="24">
        <f t="shared" si="140"/>
        <v>0.15909090909090909</v>
      </c>
      <c r="J48" s="24">
        <f t="shared" si="140"/>
        <v>4.5454545454545456E-2</v>
      </c>
      <c r="K48" s="24">
        <f t="shared" si="140"/>
        <v>2.2727272727272728E-2</v>
      </c>
      <c r="L48" s="24">
        <f t="shared" si="140"/>
        <v>0.40909090909090912</v>
      </c>
      <c r="M48" s="24">
        <f t="shared" si="140"/>
        <v>0.25</v>
      </c>
      <c r="N48" s="24">
        <f t="shared" si="140"/>
        <v>0.29545454545454547</v>
      </c>
      <c r="O48" s="24">
        <f t="shared" si="140"/>
        <v>4.5454545454545456E-2</v>
      </c>
      <c r="P48" s="24">
        <f t="shared" si="140"/>
        <v>0.38636363636363635</v>
      </c>
      <c r="Q48" s="24">
        <f t="shared" si="140"/>
        <v>0.38636363636363635</v>
      </c>
      <c r="R48" s="24">
        <f t="shared" si="140"/>
        <v>6.8181818181818177E-2</v>
      </c>
      <c r="S48" s="24">
        <f t="shared" si="140"/>
        <v>0.95454545454545459</v>
      </c>
      <c r="T48" s="24">
        <f t="shared" si="140"/>
        <v>4.5454545454545456E-2</v>
      </c>
      <c r="U48" s="24">
        <f t="shared" si="140"/>
        <v>0.38636363636363635</v>
      </c>
      <c r="V48" s="24">
        <f t="shared" si="140"/>
        <v>0.18181818181818182</v>
      </c>
      <c r="W48" s="24">
        <f t="shared" si="140"/>
        <v>0.20454545454545456</v>
      </c>
      <c r="X48" s="24">
        <f t="shared" si="140"/>
        <v>0.77272727272727271</v>
      </c>
      <c r="Y48" s="24">
        <f t="shared" si="140"/>
        <v>0.11363636363636363</v>
      </c>
      <c r="Z48" s="24">
        <f t="shared" si="140"/>
        <v>0.15909090909090909</v>
      </c>
      <c r="AA48" s="24">
        <f t="shared" si="140"/>
        <v>0.18181818181818182</v>
      </c>
      <c r="AB48" s="24">
        <f t="shared" si="140"/>
        <v>2.2727272727272728E-2</v>
      </c>
      <c r="AC48" s="24">
        <f t="shared" si="140"/>
        <v>0.86363636363636365</v>
      </c>
      <c r="AD48" s="24">
        <f t="shared" si="140"/>
        <v>0.43181818181818182</v>
      </c>
      <c r="AE48" s="24">
        <f t="shared" si="140"/>
        <v>4.5454545454545456E-2</v>
      </c>
      <c r="AF48" s="24">
        <f t="shared" si="140"/>
        <v>2.2727272727272728E-2</v>
      </c>
      <c r="AG48" s="24">
        <f t="shared" ref="AG48:AZ48" si="141">AG47/44</f>
        <v>0.11363636363636363</v>
      </c>
      <c r="AH48" s="24">
        <f t="shared" si="141"/>
        <v>2.2727272727272728E-2</v>
      </c>
      <c r="AI48" s="24">
        <f t="shared" si="141"/>
        <v>0.11363636363636363</v>
      </c>
      <c r="AJ48" s="24">
        <f t="shared" si="141"/>
        <v>0.15909090909090909</v>
      </c>
      <c r="AK48" s="24">
        <f t="shared" si="141"/>
        <v>2.2727272727272728E-2</v>
      </c>
      <c r="AL48" s="24">
        <f t="shared" si="141"/>
        <v>0.15909090909090909</v>
      </c>
      <c r="AM48" s="24">
        <f t="shared" si="141"/>
        <v>0.36363636363636365</v>
      </c>
      <c r="AN48" s="24">
        <f t="shared" si="141"/>
        <v>0.18181818181818182</v>
      </c>
      <c r="AO48" s="24">
        <f t="shared" si="141"/>
        <v>0.34090909090909088</v>
      </c>
      <c r="AP48" s="24">
        <f t="shared" si="141"/>
        <v>0.36363636363636365</v>
      </c>
      <c r="AQ48" s="24">
        <f t="shared" si="141"/>
        <v>9.0909090909090912E-2</v>
      </c>
      <c r="AR48" s="24">
        <f t="shared" si="141"/>
        <v>0.15909090909090909</v>
      </c>
      <c r="AS48" s="24">
        <f t="shared" si="141"/>
        <v>0.36363636363636365</v>
      </c>
      <c r="AT48" s="24">
        <f t="shared" si="141"/>
        <v>2.2727272727272728E-2</v>
      </c>
      <c r="AU48" s="24">
        <f t="shared" si="141"/>
        <v>2.2727272727272728E-2</v>
      </c>
      <c r="AV48" s="24">
        <f t="shared" si="141"/>
        <v>0.43181818181818182</v>
      </c>
      <c r="AW48" s="24">
        <f t="shared" si="141"/>
        <v>6.8181818181818177E-2</v>
      </c>
      <c r="AX48" s="24">
        <f t="shared" si="141"/>
        <v>2.2727272727272728E-2</v>
      </c>
      <c r="AY48" s="24">
        <f t="shared" si="141"/>
        <v>9.0909090909090912E-2</v>
      </c>
      <c r="AZ48" s="24">
        <f t="shared" si="141"/>
        <v>6.8181818181818177E-2</v>
      </c>
      <c r="BA48" s="24">
        <f t="shared" ref="BA48" si="142">BA47/44</f>
        <v>2.2727272727272728E-2</v>
      </c>
      <c r="BB48" s="24">
        <f t="shared" ref="BB48:CG48" si="143">BB47/44</f>
        <v>0.27272727272727271</v>
      </c>
      <c r="BC48" s="24">
        <f t="shared" si="143"/>
        <v>0.27272727272727271</v>
      </c>
      <c r="BD48" s="24">
        <f t="shared" si="143"/>
        <v>0.13636363636363635</v>
      </c>
      <c r="BE48" s="24">
        <f t="shared" si="143"/>
        <v>2.2727272727272728E-2</v>
      </c>
      <c r="BF48" s="24">
        <f t="shared" si="143"/>
        <v>0.70454545454545459</v>
      </c>
      <c r="BG48" s="24">
        <f t="shared" si="143"/>
        <v>0.63636363636363635</v>
      </c>
      <c r="BH48" s="24">
        <f t="shared" si="143"/>
        <v>2.2727272727272728E-2</v>
      </c>
      <c r="BI48" s="24">
        <f t="shared" si="143"/>
        <v>2.2727272727272728E-2</v>
      </c>
      <c r="BJ48" s="24">
        <f t="shared" si="143"/>
        <v>2.2727272727272728E-2</v>
      </c>
      <c r="BK48" s="24">
        <f t="shared" si="143"/>
        <v>0.27272727272727271</v>
      </c>
      <c r="BL48" s="24">
        <f t="shared" si="143"/>
        <v>0.27272727272727271</v>
      </c>
      <c r="BM48" s="24">
        <f t="shared" si="143"/>
        <v>0.11363636363636363</v>
      </c>
      <c r="BN48" s="24">
        <f t="shared" si="143"/>
        <v>2.2727272727272728E-2</v>
      </c>
      <c r="BO48" s="24">
        <f t="shared" si="143"/>
        <v>2.2727272727272728E-2</v>
      </c>
      <c r="BP48" s="24">
        <f t="shared" si="143"/>
        <v>2.2727272727272728E-2</v>
      </c>
      <c r="BQ48" s="24">
        <f t="shared" si="143"/>
        <v>2.2727272727272728E-2</v>
      </c>
      <c r="BR48" s="24">
        <f t="shared" si="143"/>
        <v>2.2727272727272728E-2</v>
      </c>
      <c r="BS48" s="24">
        <f t="shared" si="143"/>
        <v>6.8181818181818177E-2</v>
      </c>
      <c r="BT48" s="24">
        <f t="shared" si="143"/>
        <v>0.45454545454545453</v>
      </c>
      <c r="BU48" s="24">
        <f t="shared" si="143"/>
        <v>6.8181818181818177E-2</v>
      </c>
      <c r="BV48" s="24">
        <f t="shared" si="143"/>
        <v>0.18181818181818182</v>
      </c>
      <c r="BW48" s="24">
        <f t="shared" si="143"/>
        <v>4.5454545454545456E-2</v>
      </c>
      <c r="BX48" s="24">
        <f t="shared" si="143"/>
        <v>0.27272727272727271</v>
      </c>
      <c r="BY48" s="24">
        <f t="shared" si="143"/>
        <v>4.5454545454545456E-2</v>
      </c>
      <c r="BZ48" s="24">
        <f t="shared" si="143"/>
        <v>0.13636363636363635</v>
      </c>
      <c r="CA48" s="24">
        <f t="shared" si="143"/>
        <v>4.5454545454545456E-2</v>
      </c>
      <c r="CB48" s="24">
        <f t="shared" si="143"/>
        <v>9.0909090909090912E-2</v>
      </c>
      <c r="CC48" s="24">
        <f t="shared" si="143"/>
        <v>0.75</v>
      </c>
      <c r="CD48" s="24">
        <f t="shared" si="143"/>
        <v>2.2727272727272728E-2</v>
      </c>
      <c r="CE48" s="24">
        <f t="shared" si="143"/>
        <v>2.2727272727272728E-2</v>
      </c>
      <c r="CF48" s="24">
        <f t="shared" si="143"/>
        <v>6.8181818181818177E-2</v>
      </c>
      <c r="CG48" s="24">
        <f t="shared" si="143"/>
        <v>9.0909090909090912E-2</v>
      </c>
      <c r="CH48" s="24">
        <f t="shared" ref="CH48:DJ48" si="144">CH47/44</f>
        <v>0.38636363636363635</v>
      </c>
      <c r="CI48" s="24">
        <f t="shared" si="144"/>
        <v>0.40909090909090912</v>
      </c>
      <c r="CJ48" s="24">
        <f t="shared" si="144"/>
        <v>0.27272727272727271</v>
      </c>
      <c r="CK48" s="24">
        <f t="shared" si="144"/>
        <v>0.22727272727272727</v>
      </c>
      <c r="CL48" s="24">
        <f t="shared" si="144"/>
        <v>4.5454545454545456E-2</v>
      </c>
      <c r="CM48" s="24">
        <f t="shared" si="144"/>
        <v>4.5454545454545456E-2</v>
      </c>
      <c r="CN48" s="24">
        <f t="shared" si="144"/>
        <v>0.47727272727272729</v>
      </c>
      <c r="CO48" s="24">
        <f t="shared" si="144"/>
        <v>0.15909090909090909</v>
      </c>
      <c r="CP48" s="24">
        <f t="shared" si="144"/>
        <v>6.8181818181818177E-2</v>
      </c>
      <c r="CQ48" s="24">
        <f t="shared" si="144"/>
        <v>4.5454545454545456E-2</v>
      </c>
      <c r="CR48" s="24">
        <f t="shared" si="144"/>
        <v>0.11363636363636363</v>
      </c>
      <c r="CS48" s="24">
        <f t="shared" si="144"/>
        <v>9.0909090909090912E-2</v>
      </c>
      <c r="CT48" s="24">
        <f t="shared" si="144"/>
        <v>0.22727272727272727</v>
      </c>
      <c r="CU48" s="24">
        <f t="shared" si="144"/>
        <v>0.11363636363636363</v>
      </c>
      <c r="CV48" s="24">
        <f t="shared" si="144"/>
        <v>9.0909090909090912E-2</v>
      </c>
      <c r="CW48" s="24">
        <f t="shared" si="144"/>
        <v>0.61363636363636365</v>
      </c>
      <c r="CX48" s="24">
        <f t="shared" si="144"/>
        <v>4.5454545454545456E-2</v>
      </c>
      <c r="CY48" s="24">
        <f t="shared" si="144"/>
        <v>0.34090909090909088</v>
      </c>
      <c r="CZ48" s="24">
        <f t="shared" si="144"/>
        <v>6.8181818181818177E-2</v>
      </c>
      <c r="DA48" s="24">
        <f t="shared" si="144"/>
        <v>6.8181818181818177E-2</v>
      </c>
      <c r="DB48" s="24">
        <f t="shared" si="144"/>
        <v>6.8181818181818177E-2</v>
      </c>
      <c r="DC48" s="24">
        <f t="shared" si="144"/>
        <v>9.0909090909090912E-2</v>
      </c>
      <c r="DD48" s="24">
        <f t="shared" si="144"/>
        <v>2.2727272727272728E-2</v>
      </c>
      <c r="DE48" s="24">
        <f t="shared" si="144"/>
        <v>0.22727272727272727</v>
      </c>
      <c r="DF48" s="24">
        <f t="shared" si="144"/>
        <v>0.25</v>
      </c>
      <c r="DG48" s="24">
        <f t="shared" si="144"/>
        <v>2.2727272727272728E-2</v>
      </c>
      <c r="DH48" s="24">
        <f t="shared" si="144"/>
        <v>6.8181818181818177E-2</v>
      </c>
      <c r="DI48" s="24">
        <f t="shared" si="144"/>
        <v>0.13636363636363635</v>
      </c>
      <c r="DJ48" s="24">
        <f t="shared" si="144"/>
        <v>0.52272727272727271</v>
      </c>
      <c r="DK48" s="24">
        <f t="shared" ref="DK48:EK48" si="145">DK47/44</f>
        <v>0.22727272727272727</v>
      </c>
      <c r="DL48" s="24">
        <f t="shared" si="145"/>
        <v>0.25</v>
      </c>
      <c r="DM48" s="24">
        <f t="shared" si="145"/>
        <v>0.45454545454545453</v>
      </c>
      <c r="DN48" s="24">
        <f t="shared" si="145"/>
        <v>0.15909090909090909</v>
      </c>
      <c r="DO48" s="24">
        <f t="shared" si="145"/>
        <v>0.61363636363636365</v>
      </c>
      <c r="DP48" s="24">
        <f t="shared" si="145"/>
        <v>0.11363636363636363</v>
      </c>
      <c r="DQ48" s="24">
        <f t="shared" si="145"/>
        <v>0.52272727272727271</v>
      </c>
      <c r="DR48" s="24">
        <f t="shared" si="145"/>
        <v>0.34090909090909088</v>
      </c>
      <c r="DS48" s="24">
        <f t="shared" si="145"/>
        <v>2.2727272727272728E-2</v>
      </c>
      <c r="DT48" s="24">
        <f t="shared" si="145"/>
        <v>4.5454545454545456E-2</v>
      </c>
      <c r="DU48" s="24">
        <f t="shared" si="145"/>
        <v>0.18181818181818182</v>
      </c>
      <c r="DV48" s="24">
        <f t="shared" si="145"/>
        <v>0.22727272727272727</v>
      </c>
      <c r="DW48" s="24">
        <f t="shared" si="145"/>
        <v>0.11363636363636363</v>
      </c>
      <c r="DX48" s="24">
        <f t="shared" si="145"/>
        <v>0.27272727272727271</v>
      </c>
      <c r="DY48" s="24">
        <f t="shared" si="145"/>
        <v>4.5454545454545456E-2</v>
      </c>
      <c r="DZ48" s="24">
        <f t="shared" si="145"/>
        <v>0.5</v>
      </c>
      <c r="EA48" s="24">
        <f t="shared" si="145"/>
        <v>4.5454545454545456E-2</v>
      </c>
      <c r="EB48" s="24">
        <f t="shared" si="145"/>
        <v>0.11363636363636363</v>
      </c>
      <c r="EC48" s="24">
        <f t="shared" si="145"/>
        <v>6.8181818181818177E-2</v>
      </c>
      <c r="ED48" s="24">
        <f t="shared" si="145"/>
        <v>9.0909090909090912E-2</v>
      </c>
      <c r="EE48" s="24">
        <f t="shared" si="145"/>
        <v>0.70454545454545459</v>
      </c>
      <c r="EF48" s="24">
        <f t="shared" si="145"/>
        <v>2.2727272727272728E-2</v>
      </c>
      <c r="EG48" s="24">
        <f t="shared" si="145"/>
        <v>0.20454545454545456</v>
      </c>
      <c r="EH48" s="24">
        <f t="shared" si="145"/>
        <v>0.11363636363636363</v>
      </c>
      <c r="EI48" s="24">
        <f t="shared" si="145"/>
        <v>0.25</v>
      </c>
      <c r="EJ48" s="24">
        <f t="shared" si="145"/>
        <v>0.34090909090909088</v>
      </c>
      <c r="EK48" s="24">
        <f t="shared" si="145"/>
        <v>0.25</v>
      </c>
    </row>
  </sheetData>
  <sheetProtection sheet="1" objects="1" scenarios="1"/>
  <mergeCells count="8">
    <mergeCell ref="DI1:EI1"/>
    <mergeCell ref="EJ1:EK1"/>
    <mergeCell ref="BS1:CV1"/>
    <mergeCell ref="B1:K1"/>
    <mergeCell ref="BQ1:BR1"/>
    <mergeCell ref="L1:BE1"/>
    <mergeCell ref="BF1:BP1"/>
    <mergeCell ref="CW1:DG1"/>
  </mergeCells>
  <conditionalFormatting sqref="B47:K47">
    <cfRule type="top10" dxfId="6" priority="7" rank="5"/>
  </conditionalFormatting>
  <conditionalFormatting sqref="L47:BE47">
    <cfRule type="top10" dxfId="5" priority="5" rank="10"/>
  </conditionalFormatting>
  <conditionalFormatting sqref="BF47:BP47">
    <cfRule type="top10" dxfId="4" priority="4" rank="5"/>
  </conditionalFormatting>
  <conditionalFormatting sqref="BT47:CV47">
    <cfRule type="top10" dxfId="3" priority="3" rank="10"/>
  </conditionalFormatting>
  <conditionalFormatting sqref="DI47:EI47">
    <cfRule type="top10" dxfId="2" priority="2" rank="10"/>
  </conditionalFormatting>
  <conditionalFormatting sqref="CW47:DG47">
    <cfRule type="top10" dxfId="1" priority="1" rank="5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AU6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ColWidth="9.109375" defaultRowHeight="15.6" x14ac:dyDescent="0.3"/>
  <cols>
    <col min="1" max="1" width="14.109375" style="18" bestFit="1" customWidth="1"/>
    <col min="2" max="2" width="15.44140625" style="18" customWidth="1"/>
    <col min="3" max="3" width="13.88671875" style="18" customWidth="1"/>
    <col min="4" max="4" width="12.6640625" style="18" customWidth="1"/>
    <col min="5" max="5" width="12.109375" style="18" customWidth="1"/>
    <col min="6" max="6" width="9.88671875" style="18" customWidth="1"/>
    <col min="7" max="7" width="9" style="18" bestFit="1" customWidth="1"/>
    <col min="8" max="8" width="14.6640625" style="18" customWidth="1"/>
    <col min="9" max="9" width="19.33203125" style="18" customWidth="1"/>
    <col min="10" max="10" width="15.88671875" style="18" customWidth="1"/>
    <col min="11" max="11" width="2.5546875" style="18" customWidth="1"/>
    <col min="12" max="12" width="18.109375" style="18" customWidth="1"/>
    <col min="13" max="13" width="9.109375" style="18"/>
    <col min="14" max="14" width="19" style="18" bestFit="1" customWidth="1"/>
    <col min="15" max="36" width="9.109375" style="18"/>
    <col min="37" max="37" width="19" style="18" bestFit="1" customWidth="1"/>
    <col min="38" max="38" width="19.6640625" style="18" bestFit="1" customWidth="1"/>
    <col min="39" max="39" width="22.88671875" style="18" bestFit="1" customWidth="1"/>
    <col min="40" max="40" width="15.33203125" style="18" bestFit="1" customWidth="1"/>
    <col min="41" max="41" width="14.6640625" style="18" bestFit="1" customWidth="1"/>
    <col min="42" max="42" width="14.6640625" style="18" customWidth="1"/>
    <col min="43" max="43" width="27.5546875" style="18" bestFit="1" customWidth="1"/>
    <col min="44" max="44" width="9.109375" style="18"/>
    <col min="45" max="45" width="24.33203125" style="18" bestFit="1" customWidth="1"/>
    <col min="46" max="46" width="21.5546875" style="18" bestFit="1" customWidth="1"/>
    <col min="47" max="47" width="13.88671875" style="18" bestFit="1" customWidth="1"/>
    <col min="48" max="16384" width="9.109375" style="18"/>
  </cols>
  <sheetData>
    <row r="1" spans="1:47" x14ac:dyDescent="0.3">
      <c r="D1" s="26"/>
    </row>
    <row r="2" spans="1:47" ht="48" x14ac:dyDescent="0.3">
      <c r="A2" s="20" t="s">
        <v>169</v>
      </c>
      <c r="B2" s="20" t="s">
        <v>162</v>
      </c>
      <c r="C2" s="20" t="s">
        <v>233</v>
      </c>
      <c r="D2" s="20" t="s">
        <v>164</v>
      </c>
      <c r="E2" s="20" t="s">
        <v>165</v>
      </c>
      <c r="F2" s="20" t="s">
        <v>166</v>
      </c>
      <c r="G2" s="20" t="s">
        <v>167</v>
      </c>
      <c r="H2" s="20" t="s">
        <v>168</v>
      </c>
      <c r="I2" s="20" t="s">
        <v>103</v>
      </c>
      <c r="J2" s="20" t="s">
        <v>131</v>
      </c>
      <c r="L2" s="27" t="s">
        <v>234</v>
      </c>
      <c r="M2" s="27" t="s">
        <v>235</v>
      </c>
      <c r="N2" s="18" t="s">
        <v>236</v>
      </c>
      <c r="P2" s="28" t="s">
        <v>162</v>
      </c>
      <c r="Q2" s="28" t="s">
        <v>233</v>
      </c>
      <c r="R2" s="28" t="s">
        <v>164</v>
      </c>
      <c r="S2" s="28" t="s">
        <v>166</v>
      </c>
      <c r="T2" s="28" t="s">
        <v>103</v>
      </c>
      <c r="U2" s="28" t="s">
        <v>167</v>
      </c>
      <c r="V2" s="28" t="s">
        <v>131</v>
      </c>
      <c r="W2" s="28" t="s">
        <v>168</v>
      </c>
      <c r="X2" s="28" t="s">
        <v>165</v>
      </c>
    </row>
    <row r="3" spans="1:47" ht="93" x14ac:dyDescent="0.3">
      <c r="A3" s="21" t="s">
        <v>185</v>
      </c>
      <c r="B3" s="18" t="str">
        <f>IF(COUNTIF('Test characteristics'!B3:K3,"X")&gt;0,"X","")</f>
        <v>X</v>
      </c>
      <c r="C3" s="18" t="str">
        <f>IF(COUNTIF('Test characteristics'!L3:BE3,"X")&gt;0,"X","")</f>
        <v>X</v>
      </c>
      <c r="D3" s="18" t="str">
        <f>IF(COUNTIF('Test characteristics'!BF3:BP3,"X")&gt;0,"X","")</f>
        <v>X</v>
      </c>
      <c r="E3" s="18" t="str">
        <f>IF(COUNTIF('Test characteristics'!BQ3:BR3,"X")&gt;0,"X","")</f>
        <v/>
      </c>
      <c r="F3" s="18" t="str">
        <f>IF(COUNTIF('Test characteristics'!BS3:CV3,"X")&gt;0,"X","")</f>
        <v/>
      </c>
      <c r="G3" s="18" t="str">
        <f>IF(COUNTIF('Test characteristics'!CW3:DG3,"X")&gt;0,"X","")</f>
        <v/>
      </c>
      <c r="H3" s="18" t="str">
        <f>IF(COUNTIF('Test characteristics'!DH3,"X")&gt;0,"X","")</f>
        <v/>
      </c>
      <c r="I3" s="18" t="str">
        <f>IF(COUNTIF('Test characteristics'!DI3:EI3,"X")&gt;0,"X","")</f>
        <v/>
      </c>
      <c r="J3" s="18" t="str">
        <f>IF(COUNTIF('Test characteristics'!EJ3:EK3,"X")&gt;0,"X","")</f>
        <v/>
      </c>
      <c r="L3" s="26" t="s">
        <v>237</v>
      </c>
      <c r="M3" s="18">
        <f>'[1]Data extraction-synthesis'!D2</f>
        <v>2017</v>
      </c>
      <c r="N3" s="38" t="s">
        <v>238</v>
      </c>
      <c r="O3" s="29" t="s">
        <v>239</v>
      </c>
      <c r="P3" s="22">
        <f t="shared" ref="P3:Q9" si="0">B49</f>
        <v>14</v>
      </c>
      <c r="Q3" s="22">
        <f t="shared" si="0"/>
        <v>14</v>
      </c>
      <c r="R3" s="22">
        <f t="shared" ref="R3:R6" si="1">D49</f>
        <v>14</v>
      </c>
      <c r="S3" s="22">
        <f t="shared" ref="S3:S6" si="2">F49</f>
        <v>12</v>
      </c>
      <c r="T3" s="22">
        <f t="shared" ref="T3:T6" si="3">I49</f>
        <v>12</v>
      </c>
      <c r="U3" s="22">
        <f t="shared" ref="U3:U6" si="4">G49</f>
        <v>10</v>
      </c>
      <c r="V3" s="22">
        <f t="shared" ref="V3:V6" si="5">J49</f>
        <v>4</v>
      </c>
      <c r="W3" s="22">
        <f t="shared" ref="W3:W6" si="6">H49</f>
        <v>2</v>
      </c>
      <c r="X3" s="22">
        <f t="shared" ref="X3:X6" si="7">E49</f>
        <v>1</v>
      </c>
      <c r="AL3" s="39"/>
      <c r="AM3" s="39"/>
      <c r="AN3" s="39"/>
      <c r="AO3" s="39"/>
      <c r="AP3" s="39"/>
      <c r="AQ3" s="39"/>
      <c r="AR3" s="39"/>
      <c r="AS3" s="39"/>
      <c r="AT3" s="39"/>
      <c r="AU3" s="39"/>
    </row>
    <row r="4" spans="1:47" ht="119.4" x14ac:dyDescent="0.3">
      <c r="A4" s="21" t="s">
        <v>188</v>
      </c>
      <c r="B4" s="18" t="str">
        <f>IF(COUNTIF('Test characteristics'!B4:K4,"X")&gt;0,"X","")</f>
        <v>X</v>
      </c>
      <c r="C4" s="18" t="str">
        <f>IF(COUNTIF('Test characteristics'!L4:BE4,"X")&gt;0,"X","")</f>
        <v>X</v>
      </c>
      <c r="D4" s="18" t="str">
        <f>IF(COUNTIF('Test characteristics'!BF4:BP4,"X")&gt;0,"X","")</f>
        <v>X</v>
      </c>
      <c r="E4" s="18" t="str">
        <f>IF(COUNTIF('Test characteristics'!BQ4:BR4,"X")&gt;0,"X","")</f>
        <v/>
      </c>
      <c r="F4" s="18" t="str">
        <f>IF(COUNTIF('Test characteristics'!BS4:CV4,"X")&gt;0,"X","")</f>
        <v>X</v>
      </c>
      <c r="G4" s="18" t="str">
        <f>IF(COUNTIF('Test characteristics'!CW4:DG4,"X")&gt;0,"X","")</f>
        <v/>
      </c>
      <c r="H4" s="18" t="str">
        <f>IF(COUNTIF('Test characteristics'!DH4,"X")&gt;0,"X","")</f>
        <v/>
      </c>
      <c r="I4" s="18" t="str">
        <f>IF(COUNTIF('Test characteristics'!DI4:EI4,"X")&gt;0,"X","")</f>
        <v>X</v>
      </c>
      <c r="J4" s="18" t="str">
        <f>IF(COUNTIF('Test characteristics'!EJ4:EK4,"X")&gt;0,"X","")</f>
        <v>X</v>
      </c>
      <c r="L4" s="26" t="s">
        <v>240</v>
      </c>
      <c r="M4" s="18">
        <f>'[1]Data extraction-synthesis'!D3</f>
        <v>2015</v>
      </c>
      <c r="N4" s="35" t="s">
        <v>238</v>
      </c>
      <c r="O4" s="29" t="s">
        <v>241</v>
      </c>
      <c r="P4" s="22">
        <f t="shared" si="0"/>
        <v>14</v>
      </c>
      <c r="Q4" s="22">
        <f t="shared" si="0"/>
        <v>14</v>
      </c>
      <c r="R4" s="22">
        <f t="shared" si="1"/>
        <v>14</v>
      </c>
      <c r="S4" s="22">
        <f t="shared" si="2"/>
        <v>11</v>
      </c>
      <c r="T4" s="22">
        <f t="shared" si="3"/>
        <v>11</v>
      </c>
      <c r="U4" s="22">
        <f t="shared" si="4"/>
        <v>9</v>
      </c>
      <c r="V4" s="22">
        <f t="shared" si="5"/>
        <v>7</v>
      </c>
      <c r="W4" s="22">
        <f t="shared" si="6"/>
        <v>0</v>
      </c>
      <c r="X4" s="22">
        <f t="shared" si="7"/>
        <v>1</v>
      </c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ht="79.8" x14ac:dyDescent="0.3">
      <c r="A5" s="21" t="s">
        <v>190</v>
      </c>
      <c r="B5" s="18" t="str">
        <f>IF(COUNTIF('Test characteristics'!B5:K5,"X")&gt;0,"X","")</f>
        <v>X</v>
      </c>
      <c r="C5" s="18" t="str">
        <f>IF(COUNTIF('Test characteristics'!L5:BE5,"X")&gt;0,"X","")</f>
        <v>X</v>
      </c>
      <c r="D5" s="18" t="str">
        <f>IF(COUNTIF('Test characteristics'!BF5:BP5,"X")&gt;0,"X","")</f>
        <v>X</v>
      </c>
      <c r="E5" s="18" t="str">
        <f>IF(COUNTIF('Test characteristics'!BQ5:BR5,"X")&gt;0,"X","")</f>
        <v/>
      </c>
      <c r="F5" s="18" t="str">
        <f>IF(COUNTIF('Test characteristics'!BS5:CV5,"X")&gt;0,"X","")</f>
        <v>X</v>
      </c>
      <c r="G5" s="18" t="str">
        <f>IF(COUNTIF('Test characteristics'!CW5:DG5,"X")&gt;0,"X","")</f>
        <v>X</v>
      </c>
      <c r="H5" s="18" t="str">
        <f>IF(COUNTIF('Test characteristics'!DH5,"X")&gt;0,"X","")</f>
        <v/>
      </c>
      <c r="I5" s="18" t="str">
        <f>IF(COUNTIF('Test characteristics'!DI5:EI5,"X")&gt;0,"X","")</f>
        <v>X</v>
      </c>
      <c r="J5" s="18" t="str">
        <f>IF(COUNTIF('Test characteristics'!EJ5:EK5,"X")&gt;0,"X","")</f>
        <v/>
      </c>
      <c r="L5" s="26" t="s">
        <v>240</v>
      </c>
      <c r="M5" s="18">
        <f>'[1]Data extraction-synthesis'!D4</f>
        <v>2015</v>
      </c>
      <c r="N5" s="35" t="s">
        <v>238</v>
      </c>
      <c r="O5" s="29" t="s">
        <v>242</v>
      </c>
      <c r="P5" s="22">
        <f t="shared" si="0"/>
        <v>7</v>
      </c>
      <c r="Q5" s="22">
        <f t="shared" si="0"/>
        <v>7</v>
      </c>
      <c r="R5" s="22">
        <f t="shared" si="1"/>
        <v>7</v>
      </c>
      <c r="S5" s="22">
        <f t="shared" si="2"/>
        <v>7</v>
      </c>
      <c r="T5" s="22">
        <f t="shared" si="3"/>
        <v>7</v>
      </c>
      <c r="U5" s="22">
        <f t="shared" si="4"/>
        <v>7</v>
      </c>
      <c r="V5" s="22">
        <f t="shared" si="5"/>
        <v>6</v>
      </c>
      <c r="W5" s="22">
        <f t="shared" si="6"/>
        <v>0</v>
      </c>
      <c r="X5" s="22">
        <f t="shared" si="7"/>
        <v>0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ht="132.6" x14ac:dyDescent="0.3">
      <c r="A6" s="21" t="s">
        <v>191</v>
      </c>
      <c r="B6" s="18" t="str">
        <f>IF(COUNTIF('Test characteristics'!B6:K6,"X")&gt;0,"X","")</f>
        <v>X</v>
      </c>
      <c r="C6" s="18" t="str">
        <f>IF(COUNTIF('Test characteristics'!L6:BE6,"X")&gt;0,"X","")</f>
        <v>X</v>
      </c>
      <c r="D6" s="18" t="str">
        <f>IF(COUNTIF('Test characteristics'!BF6:BP6,"X")&gt;0,"X","")</f>
        <v>X</v>
      </c>
      <c r="E6" s="18" t="str">
        <f>IF(COUNTIF('Test characteristics'!BQ6:BR6,"X")&gt;0,"X","")</f>
        <v/>
      </c>
      <c r="F6" s="18" t="str">
        <f>IF(COUNTIF('Test characteristics'!BS6:CV6,"X")&gt;0,"X","")</f>
        <v>X</v>
      </c>
      <c r="G6" s="18" t="str">
        <f>IF(COUNTIF('Test characteristics'!CW6:DG6,"X")&gt;0,"X","")</f>
        <v>X</v>
      </c>
      <c r="H6" s="18" t="str">
        <f>IF(COUNTIF('Test characteristics'!DH6,"X")&gt;0,"X","")</f>
        <v/>
      </c>
      <c r="I6" s="18" t="str">
        <f>IF(COUNTIF('Test characteristics'!DI6:EI6,"X")&gt;0,"X","")</f>
        <v>X</v>
      </c>
      <c r="J6" s="18" t="str">
        <f>IF(COUNTIF('Test characteristics'!EJ6:EK6,"X")&gt;0,"X","")</f>
        <v>X</v>
      </c>
      <c r="L6" s="26" t="s">
        <v>237</v>
      </c>
      <c r="M6" s="18">
        <f>'[1]Data extraction-synthesis'!D5</f>
        <v>2014</v>
      </c>
      <c r="N6" s="36" t="s">
        <v>243</v>
      </c>
      <c r="O6" s="29" t="s">
        <v>244</v>
      </c>
      <c r="P6" s="22">
        <f t="shared" si="0"/>
        <v>6</v>
      </c>
      <c r="Q6" s="22">
        <f t="shared" si="0"/>
        <v>6</v>
      </c>
      <c r="R6" s="22">
        <f t="shared" si="1"/>
        <v>6</v>
      </c>
      <c r="S6" s="22">
        <f t="shared" si="2"/>
        <v>6</v>
      </c>
      <c r="T6" s="22">
        <f t="shared" si="3"/>
        <v>6</v>
      </c>
      <c r="U6" s="22">
        <f t="shared" si="4"/>
        <v>5</v>
      </c>
      <c r="V6" s="22">
        <f t="shared" si="5"/>
        <v>3</v>
      </c>
      <c r="W6" s="22">
        <f t="shared" si="6"/>
        <v>1</v>
      </c>
      <c r="X6" s="22">
        <f t="shared" si="7"/>
        <v>0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ht="159" x14ac:dyDescent="0.3">
      <c r="A7" s="21" t="s">
        <v>192</v>
      </c>
      <c r="B7" s="18" t="str">
        <f>IF(COUNTIF('Test characteristics'!B7:K7,"X")&gt;0,"X","")</f>
        <v>X</v>
      </c>
      <c r="C7" s="18" t="str">
        <f>IF(COUNTIF('Test characteristics'!L7:BE7,"X")&gt;0,"X","")</f>
        <v>X</v>
      </c>
      <c r="D7" s="18" t="str">
        <f>IF(COUNTIF('Test characteristics'!BF7:BP7,"X")&gt;0,"X","")</f>
        <v>X</v>
      </c>
      <c r="E7" s="18" t="str">
        <f>IF(COUNTIF('Test characteristics'!BQ7:BR7,"X")&gt;0,"X","")</f>
        <v/>
      </c>
      <c r="F7" s="18" t="str">
        <f>IF(COUNTIF('Test characteristics'!BS7:CV7,"X")&gt;0,"X","")</f>
        <v>X</v>
      </c>
      <c r="G7" s="18" t="str">
        <f>IF(COUNTIF('Test characteristics'!CW7:DG7,"X")&gt;0,"X","")</f>
        <v>X</v>
      </c>
      <c r="H7" s="18" t="str">
        <f>IF(COUNTIF('Test characteristics'!DH7,"X")&gt;0,"X","")</f>
        <v/>
      </c>
      <c r="I7" s="18" t="str">
        <f>IF(COUNTIF('Test characteristics'!DI7:EI7,"X")&gt;0,"X","")</f>
        <v>X</v>
      </c>
      <c r="J7" s="18" t="str">
        <f>IF(COUNTIF('Test characteristics'!EJ7:EK7,"X")&gt;0,"X","")</f>
        <v/>
      </c>
      <c r="L7" s="26" t="s">
        <v>237</v>
      </c>
      <c r="M7" s="18">
        <f>'[1]Data extraction-synthesis'!D6</f>
        <v>2017</v>
      </c>
      <c r="N7" s="36" t="s">
        <v>238</v>
      </c>
      <c r="O7" s="29" t="s">
        <v>245</v>
      </c>
      <c r="P7" s="22">
        <f t="shared" si="0"/>
        <v>1</v>
      </c>
      <c r="Q7" s="22">
        <f t="shared" si="0"/>
        <v>1</v>
      </c>
      <c r="R7" s="22">
        <f>D53</f>
        <v>0</v>
      </c>
      <c r="S7" s="22">
        <f>F53</f>
        <v>1</v>
      </c>
      <c r="T7" s="22">
        <f>I53</f>
        <v>1</v>
      </c>
      <c r="U7" s="22">
        <f>G53</f>
        <v>1</v>
      </c>
      <c r="V7" s="22">
        <f>J53</f>
        <v>1</v>
      </c>
      <c r="W7" s="22">
        <f>H53</f>
        <v>0</v>
      </c>
      <c r="X7" s="22">
        <f>E53</f>
        <v>0</v>
      </c>
    </row>
    <row r="8" spans="1:47" ht="238.2" x14ac:dyDescent="0.3">
      <c r="A8" s="21" t="s">
        <v>193</v>
      </c>
      <c r="B8" s="18" t="str">
        <f>IF(COUNTIF('Test characteristics'!B8:K8,"X")&gt;0,"X","")</f>
        <v>X</v>
      </c>
      <c r="C8" s="18" t="str">
        <f>IF(COUNTIF('Test characteristics'!L8:BE8,"X")&gt;0,"X","")</f>
        <v>X</v>
      </c>
      <c r="D8" s="18" t="str">
        <f>IF(COUNTIF('Test characteristics'!BF8:BP8,"X")&gt;0,"X","")</f>
        <v>X</v>
      </c>
      <c r="E8" s="18" t="str">
        <f>IF(COUNTIF('Test characteristics'!BQ8:BR8,"X")&gt;0,"X","")</f>
        <v/>
      </c>
      <c r="F8" s="18" t="str">
        <f>IF(COUNTIF('Test characteristics'!BS8:CV8,"X")&gt;0,"X","")</f>
        <v>X</v>
      </c>
      <c r="G8" s="18" t="str">
        <f>IF(COUNTIF('Test characteristics'!CW8:DG8,"X")&gt;0,"X","")</f>
        <v>X</v>
      </c>
      <c r="H8" s="18" t="str">
        <f>IF(COUNTIF('Test characteristics'!DH8,"X")&gt;0,"X","")</f>
        <v/>
      </c>
      <c r="I8" s="18" t="str">
        <f>IF(COUNTIF('Test characteristics'!DI8:EI8,"X")&gt;0,"X","")</f>
        <v>X</v>
      </c>
      <c r="J8" s="18" t="str">
        <f>IF(COUNTIF('Test characteristics'!EJ8:EK8,"X")&gt;0,"X","")</f>
        <v/>
      </c>
      <c r="L8" s="26" t="s">
        <v>237</v>
      </c>
      <c r="M8" s="18">
        <f>'[1]Data extraction-synthesis'!D7</f>
        <v>2016</v>
      </c>
      <c r="N8" s="36" t="s">
        <v>238</v>
      </c>
      <c r="O8" s="29" t="s">
        <v>246</v>
      </c>
      <c r="P8" s="22">
        <f t="shared" si="0"/>
        <v>1</v>
      </c>
      <c r="Q8" s="22">
        <f t="shared" si="0"/>
        <v>1</v>
      </c>
      <c r="R8" s="22">
        <f>D54</f>
        <v>1</v>
      </c>
      <c r="S8" s="22">
        <f>F54</f>
        <v>1</v>
      </c>
      <c r="T8" s="22">
        <f>I54</f>
        <v>1</v>
      </c>
      <c r="U8" s="22">
        <f>G54</f>
        <v>1</v>
      </c>
      <c r="V8" s="22">
        <f>J54</f>
        <v>1</v>
      </c>
      <c r="W8" s="22">
        <f>H54</f>
        <v>0</v>
      </c>
      <c r="X8" s="22">
        <f>E54</f>
        <v>0</v>
      </c>
    </row>
    <row r="9" spans="1:47" ht="132.6" x14ac:dyDescent="0.3">
      <c r="A9" s="21" t="s">
        <v>194</v>
      </c>
      <c r="B9" s="18" t="str">
        <f>IF(COUNTIF('Test characteristics'!B9:K9,"X")&gt;0,"X","")</f>
        <v>X</v>
      </c>
      <c r="C9" s="18" t="str">
        <f>IF(COUNTIF('Test characteristics'!L9:BE9,"X")&gt;0,"X","")</f>
        <v>X</v>
      </c>
      <c r="D9" s="18" t="str">
        <f>IF(COUNTIF('Test characteristics'!BF9:BP9,"X")&gt;0,"X","")</f>
        <v>X</v>
      </c>
      <c r="E9" s="18" t="str">
        <f>IF(COUNTIF('Test characteristics'!BQ9:BR9,"X")&gt;0,"X","")</f>
        <v/>
      </c>
      <c r="F9" s="18" t="str">
        <f>IF(COUNTIF('Test characteristics'!BS9:CV9,"X")&gt;0,"X","")</f>
        <v>X</v>
      </c>
      <c r="G9" s="18" t="str">
        <f>IF(COUNTIF('Test characteristics'!CW9:DG9,"X")&gt;0,"X","")</f>
        <v>X</v>
      </c>
      <c r="H9" s="18" t="str">
        <f>IF(COUNTIF('Test characteristics'!DH9,"X")&gt;0,"X","")</f>
        <v/>
      </c>
      <c r="I9" s="18" t="str">
        <f>IF(COUNTIF('Test characteristics'!DI9:EI9,"X")&gt;0,"X","")</f>
        <v>X</v>
      </c>
      <c r="J9" s="18" t="str">
        <f>IF(COUNTIF('Test characteristics'!EJ9:EK9,"X")&gt;0,"X","")</f>
        <v/>
      </c>
      <c r="L9" s="26" t="s">
        <v>237</v>
      </c>
      <c r="M9" s="18">
        <f>'[1]Data extraction-synthesis'!D8</f>
        <v>2015</v>
      </c>
      <c r="N9" s="36" t="s">
        <v>243</v>
      </c>
      <c r="O9" s="29" t="s">
        <v>247</v>
      </c>
      <c r="P9" s="22">
        <f t="shared" si="0"/>
        <v>1</v>
      </c>
      <c r="Q9" s="22">
        <f t="shared" si="0"/>
        <v>1</v>
      </c>
      <c r="R9" s="22">
        <f>D55</f>
        <v>1</v>
      </c>
      <c r="S9" s="22">
        <f>F55</f>
        <v>1</v>
      </c>
      <c r="T9" s="22">
        <f>I55</f>
        <v>1</v>
      </c>
      <c r="U9" s="22">
        <f>G55</f>
        <v>1</v>
      </c>
      <c r="V9" s="22">
        <f>J55</f>
        <v>1</v>
      </c>
      <c r="W9" s="22">
        <f>H55</f>
        <v>0</v>
      </c>
      <c r="X9" s="22">
        <f>E55</f>
        <v>0</v>
      </c>
    </row>
    <row r="10" spans="1:47" ht="172.2" x14ac:dyDescent="0.3">
      <c r="A10" s="21" t="s">
        <v>195</v>
      </c>
      <c r="B10" s="18" t="str">
        <f>IF(COUNTIF('Test characteristics'!B10:K10,"X")&gt;0,"X","")</f>
        <v>X</v>
      </c>
      <c r="C10" s="18" t="str">
        <f>IF(COUNTIF('Test characteristics'!L10:BE10,"X")&gt;0,"X","")</f>
        <v>X</v>
      </c>
      <c r="D10" s="18" t="str">
        <f>IF(COUNTIF('Test characteristics'!BF10:BP10,"X")&gt;0,"X","")</f>
        <v>X</v>
      </c>
      <c r="E10" s="18" t="str">
        <f>IF(COUNTIF('Test characteristics'!BQ10:BR10,"X")&gt;0,"X","")</f>
        <v/>
      </c>
      <c r="F10" s="18" t="str">
        <f>IF(COUNTIF('Test characteristics'!BS10:CV10,"X")&gt;0,"X","")</f>
        <v>X</v>
      </c>
      <c r="G10" s="18" t="str">
        <f>IF(COUNTIF('Test characteristics'!CW10:DG10,"X")&gt;0,"X","")</f>
        <v>X</v>
      </c>
      <c r="H10" s="18" t="str">
        <f>IF(COUNTIF('Test characteristics'!DH10,"X")&gt;0,"X","")</f>
        <v/>
      </c>
      <c r="I10" s="18" t="str">
        <f>IF(COUNTIF('Test characteristics'!DI10:EI10,"X")&gt;0,"X","")</f>
        <v>X</v>
      </c>
      <c r="J10" s="18" t="str">
        <f>IF(COUNTIF('Test characteristics'!EJ10:EK10,"X")&gt;0,"X","")</f>
        <v>X</v>
      </c>
      <c r="L10" s="26" t="s">
        <v>240</v>
      </c>
      <c r="M10" s="18">
        <f>'[1]Data extraction-synthesis'!D9</f>
        <v>2018</v>
      </c>
      <c r="N10" s="36" t="s">
        <v>238</v>
      </c>
    </row>
    <row r="11" spans="1:47" ht="145.80000000000001" x14ac:dyDescent="0.3">
      <c r="A11" s="21" t="s">
        <v>196</v>
      </c>
      <c r="B11" s="18" t="str">
        <f>IF(COUNTIF('Test characteristics'!B11:K11,"X")&gt;0,"X","")</f>
        <v>X</v>
      </c>
      <c r="C11" s="18" t="str">
        <f>IF(COUNTIF('Test characteristics'!L11:BE11,"X")&gt;0,"X","")</f>
        <v>X</v>
      </c>
      <c r="D11" s="18" t="str">
        <f>IF(COUNTIF('Test characteristics'!BF11:BP11,"X")&gt;0,"X","")</f>
        <v>X</v>
      </c>
      <c r="E11" s="18" t="str">
        <f>IF(COUNTIF('Test characteristics'!BQ11:BR11,"X")&gt;0,"X","")</f>
        <v>X</v>
      </c>
      <c r="F11" s="18" t="str">
        <f>IF(COUNTIF('Test characteristics'!BS11:CV11,"X")&gt;0,"X","")</f>
        <v>X</v>
      </c>
      <c r="G11" s="18" t="str">
        <f>IF(COUNTIF('Test characteristics'!CW11:DG11,"X")&gt;0,"X","")</f>
        <v>X</v>
      </c>
      <c r="H11" s="18" t="str">
        <f>IF(COUNTIF('Test characteristics'!DH11,"X")&gt;0,"X","")</f>
        <v/>
      </c>
      <c r="I11" s="18" t="str">
        <f>IF(COUNTIF('Test characteristics'!DI11:EI11,"X")&gt;0,"X","")</f>
        <v>X</v>
      </c>
      <c r="J11" s="18" t="str">
        <f>IF(COUNTIF('Test characteristics'!EJ11:EK11,"X")&gt;0,"X","")</f>
        <v>X</v>
      </c>
      <c r="L11" s="26" t="s">
        <v>241</v>
      </c>
      <c r="M11" s="18">
        <f>'[1]Data extraction-synthesis'!D10</f>
        <v>2018</v>
      </c>
      <c r="N11" s="36" t="s">
        <v>238</v>
      </c>
    </row>
    <row r="12" spans="1:47" ht="106.2" x14ac:dyDescent="0.3">
      <c r="A12" s="21" t="s">
        <v>197</v>
      </c>
      <c r="B12" s="18" t="str">
        <f>IF(COUNTIF('Test characteristics'!B12:K12,"X")&gt;0,"X","")</f>
        <v>X</v>
      </c>
      <c r="C12" s="18" t="str">
        <f>IF(COUNTIF('Test characteristics'!L12:BE12,"X")&gt;0,"X","")</f>
        <v>X</v>
      </c>
      <c r="D12" s="18" t="str">
        <f>IF(COUNTIF('Test characteristics'!BF12:BP12,"X")&gt;0,"X","")</f>
        <v>X</v>
      </c>
      <c r="E12" s="18" t="str">
        <f>IF(COUNTIF('Test characteristics'!BQ12:BR12,"X")&gt;0,"X","")</f>
        <v/>
      </c>
      <c r="F12" s="18" t="str">
        <f>IF(COUNTIF('Test characteristics'!BS12:CV12,"X")&gt;0,"X","")</f>
        <v>X</v>
      </c>
      <c r="G12" s="18" t="str">
        <f>IF(COUNTIF('Test characteristics'!CW12:DG12,"X")&gt;0,"X","")</f>
        <v>X</v>
      </c>
      <c r="H12" s="18" t="str">
        <f>IF(COUNTIF('Test characteristics'!DH12,"X")&gt;0,"X","")</f>
        <v/>
      </c>
      <c r="I12" s="18" t="str">
        <f>IF(COUNTIF('Test characteristics'!DI12:EI12,"X")&gt;0,"X","")</f>
        <v>X</v>
      </c>
      <c r="J12" s="18" t="str">
        <f>IF(COUNTIF('Test characteristics'!EJ12:EK12,"X")&gt;0,"X","")</f>
        <v/>
      </c>
      <c r="L12" s="26" t="s">
        <v>237</v>
      </c>
      <c r="M12" s="18">
        <f>'[1]Data extraction-synthesis'!D11</f>
        <v>2018</v>
      </c>
      <c r="N12" s="36" t="s">
        <v>238</v>
      </c>
    </row>
    <row r="13" spans="1:47" ht="132.6" x14ac:dyDescent="0.3">
      <c r="A13" s="21" t="s">
        <v>198</v>
      </c>
      <c r="B13" s="18" t="str">
        <f>IF(COUNTIF('Test characteristics'!B13:K13,"X")&gt;0,"X","")</f>
        <v>X</v>
      </c>
      <c r="C13" s="18" t="str">
        <f>IF(COUNTIF('Test characteristics'!L13:BE13,"X")&gt;0,"X","")</f>
        <v>X</v>
      </c>
      <c r="D13" s="18" t="str">
        <f>IF(COUNTIF('Test characteristics'!BF13:BP13,"X")&gt;0,"X","")</f>
        <v>X</v>
      </c>
      <c r="E13" s="18" t="str">
        <f>IF(COUNTIF('Test characteristics'!BQ13:BR13,"X")&gt;0,"X","")</f>
        <v/>
      </c>
      <c r="F13" s="18" t="str">
        <f>IF(COUNTIF('Test characteristics'!BS13:CV13,"X")&gt;0,"X","")</f>
        <v>X</v>
      </c>
      <c r="G13" s="18" t="str">
        <f>IF(COUNTIF('Test characteristics'!CW13:DG13,"X")&gt;0,"X","")</f>
        <v/>
      </c>
      <c r="H13" s="18" t="str">
        <f>IF(COUNTIF('Test characteristics'!DH13,"X")&gt;0,"X","")</f>
        <v/>
      </c>
      <c r="I13" s="18" t="str">
        <f>IF(COUNTIF('Test characteristics'!DI13:EI13,"X")&gt;0,"X","")</f>
        <v>X</v>
      </c>
      <c r="J13" s="18" t="str">
        <f>IF(COUNTIF('Test characteristics'!EJ13:EK13,"X")&gt;0,"X","")</f>
        <v/>
      </c>
      <c r="L13" s="26" t="s">
        <v>241</v>
      </c>
      <c r="M13" s="18">
        <f>'[1]Data extraction-synthesis'!D12</f>
        <v>2015</v>
      </c>
      <c r="N13" s="36" t="s">
        <v>238</v>
      </c>
    </row>
    <row r="14" spans="1:47" ht="106.2" x14ac:dyDescent="0.3">
      <c r="A14" s="21" t="s">
        <v>199</v>
      </c>
      <c r="B14" s="18" t="str">
        <f>IF(COUNTIF('Test characteristics'!B14:K14,"X")&gt;0,"X","")</f>
        <v>X</v>
      </c>
      <c r="C14" s="18" t="str">
        <f>IF(COUNTIF('Test characteristics'!L14:BE14,"X")&gt;0,"X","")</f>
        <v>X</v>
      </c>
      <c r="D14" s="18" t="str">
        <f>IF(COUNTIF('Test characteristics'!BF14:BP14,"X")&gt;0,"X","")</f>
        <v>X</v>
      </c>
      <c r="E14" s="18" t="str">
        <f>IF(COUNTIF('Test characteristics'!BQ14:BR14,"X")&gt;0,"X","")</f>
        <v/>
      </c>
      <c r="F14" s="18" t="str">
        <f>IF(COUNTIF('Test characteristics'!BS14:CV14,"X")&gt;0,"X","")</f>
        <v>X</v>
      </c>
      <c r="G14" s="18" t="str">
        <f>IF(COUNTIF('Test characteristics'!CW14:DG14,"X")&gt;0,"X","")</f>
        <v>X</v>
      </c>
      <c r="H14" s="18" t="str">
        <f>IF(COUNTIF('Test characteristics'!DH14,"X")&gt;0,"X","")</f>
        <v/>
      </c>
      <c r="I14" s="18" t="str">
        <f>IF(COUNTIF('Test characteristics'!DI14:EI14,"X")&gt;0,"X","")</f>
        <v>X</v>
      </c>
      <c r="J14" s="18" t="str">
        <f>IF(COUNTIF('Test characteristics'!EJ14:EK14,"X")&gt;0,"X","")</f>
        <v/>
      </c>
      <c r="L14" s="26" t="s">
        <v>237</v>
      </c>
      <c r="M14" s="18">
        <f>'[1]Data extraction-synthesis'!D13</f>
        <v>2017</v>
      </c>
      <c r="N14" s="36" t="s">
        <v>238</v>
      </c>
    </row>
    <row r="15" spans="1:47" ht="172.2" x14ac:dyDescent="0.3">
      <c r="A15" s="21" t="s">
        <v>200</v>
      </c>
      <c r="B15" s="18" t="str">
        <f>IF(COUNTIF('Test characteristics'!B15:K15,"X")&gt;0,"X","")</f>
        <v>X</v>
      </c>
      <c r="C15" s="18" t="str">
        <f>IF(COUNTIF('Test characteristics'!L15:BE15,"X")&gt;0,"X","")</f>
        <v>X</v>
      </c>
      <c r="D15" s="18" t="str">
        <f>IF(COUNTIF('Test characteristics'!BF15:BP15,"X")&gt;0,"X","")</f>
        <v>X</v>
      </c>
      <c r="E15" s="18" t="str">
        <f>IF(COUNTIF('Test characteristics'!BQ15:BR15,"X")&gt;0,"X","")</f>
        <v/>
      </c>
      <c r="F15" s="18" t="str">
        <f>IF(COUNTIF('Test characteristics'!BS15:CV15,"X")&gt;0,"X","")</f>
        <v/>
      </c>
      <c r="G15" s="18" t="str">
        <f>IF(COUNTIF('Test characteristics'!CW15:DG15,"X")&gt;0,"X","")</f>
        <v/>
      </c>
      <c r="H15" s="18" t="str">
        <f>IF(COUNTIF('Test characteristics'!DH15,"X")&gt;0,"X","")</f>
        <v/>
      </c>
      <c r="I15" s="18" t="str">
        <f>IF(COUNTIF('Test characteristics'!DI15:EI15,"X")&gt;0,"X","")</f>
        <v/>
      </c>
      <c r="J15" s="18" t="str">
        <f>IF(COUNTIF('Test characteristics'!EJ15:EK15,"X")&gt;0,"X","")</f>
        <v/>
      </c>
      <c r="L15" s="26" t="s">
        <v>241</v>
      </c>
      <c r="M15" s="18">
        <f>'[1]Data extraction-synthesis'!D14</f>
        <v>2012</v>
      </c>
      <c r="N15" s="36" t="s">
        <v>238</v>
      </c>
    </row>
    <row r="16" spans="1:47" ht="159" x14ac:dyDescent="0.3">
      <c r="A16" s="21" t="s">
        <v>201</v>
      </c>
      <c r="B16" s="18" t="str">
        <f>IF(COUNTIF('Test characteristics'!B16:K16,"X")&gt;0,"X","")</f>
        <v>X</v>
      </c>
      <c r="C16" s="18" t="str">
        <f>IF(COUNTIF('Test characteristics'!L16:BE16,"X")&gt;0,"X","")</f>
        <v>X</v>
      </c>
      <c r="D16" s="18" t="str">
        <f>IF(COUNTIF('Test characteristics'!BF16:BP16,"X")&gt;0,"X","")</f>
        <v>X</v>
      </c>
      <c r="E16" s="18" t="str">
        <f>IF(COUNTIF('Test characteristics'!BQ16:BR16,"X")&gt;0,"X","")</f>
        <v/>
      </c>
      <c r="F16" s="18" t="str">
        <f>IF(COUNTIF('Test characteristics'!BS16:CV16,"X")&gt;0,"X","")</f>
        <v>X</v>
      </c>
      <c r="G16" s="18" t="str">
        <f>IF(COUNTIF('Test characteristics'!CW16:DG16,"X")&gt;0,"X","")</f>
        <v>X</v>
      </c>
      <c r="H16" s="18" t="str">
        <f>IF(COUNTIF('Test characteristics'!DH16,"X")&gt;0,"X","")</f>
        <v/>
      </c>
      <c r="I16" s="18" t="str">
        <f>IF(COUNTIF('Test characteristics'!DI16:EI16,"X")&gt;0,"X","")</f>
        <v>X</v>
      </c>
      <c r="J16" s="18" t="str">
        <f>IF(COUNTIF('Test characteristics'!EJ16:EK16,"X")&gt;0,"X","")</f>
        <v/>
      </c>
      <c r="L16" s="26" t="s">
        <v>242</v>
      </c>
      <c r="M16" s="18">
        <f>'[1]Data extraction-synthesis'!D15</f>
        <v>2017</v>
      </c>
      <c r="N16" s="36" t="s">
        <v>238</v>
      </c>
    </row>
    <row r="17" spans="1:14" ht="132.6" x14ac:dyDescent="0.3">
      <c r="A17" s="21" t="s">
        <v>202</v>
      </c>
      <c r="B17" s="18" t="str">
        <f>IF(COUNTIF('Test characteristics'!B17:K17,"X")&gt;0,"X","")</f>
        <v>X</v>
      </c>
      <c r="C17" s="18" t="str">
        <f>IF(COUNTIF('Test characteristics'!L17:BE17,"X")&gt;0,"X","")</f>
        <v>X</v>
      </c>
      <c r="D17" s="18" t="str">
        <f>IF(COUNTIF('Test characteristics'!BF17:BP17,"X")&gt;0,"X","")</f>
        <v>X</v>
      </c>
      <c r="E17" s="18" t="str">
        <f>IF(COUNTIF('Test characteristics'!BQ17:BR17,"X")&gt;0,"X","")</f>
        <v/>
      </c>
      <c r="F17" s="18" t="str">
        <f>IF(COUNTIF('Test characteristics'!BS17:CV17,"X")&gt;0,"X","")</f>
        <v>X</v>
      </c>
      <c r="G17" s="18" t="str">
        <f>IF(COUNTIF('Test characteristics'!CW17:DG17,"X")&gt;0,"X","")</f>
        <v>X</v>
      </c>
      <c r="H17" s="18" t="str">
        <f>IF(COUNTIF('Test characteristics'!DH17,"X")&gt;0,"X","")</f>
        <v/>
      </c>
      <c r="I17" s="18" t="str">
        <f>IF(COUNTIF('Test characteristics'!DI17:EI17,"X")&gt;0,"X","")</f>
        <v>X</v>
      </c>
      <c r="J17" s="18" t="str">
        <f>IF(COUNTIF('Test characteristics'!EJ17:EK17,"X")&gt;0,"X","")</f>
        <v>X</v>
      </c>
      <c r="L17" s="26" t="s">
        <v>241</v>
      </c>
      <c r="M17" s="18">
        <f>'[1]Data extraction-synthesis'!D16</f>
        <v>2017</v>
      </c>
      <c r="N17" s="36" t="s">
        <v>238</v>
      </c>
    </row>
    <row r="18" spans="1:14" ht="79.8" x14ac:dyDescent="0.3">
      <c r="A18" s="21" t="s">
        <v>203</v>
      </c>
      <c r="B18" s="18" t="str">
        <f>IF(COUNTIF('Test characteristics'!B18:K18,"X")&gt;0,"X","")</f>
        <v>X</v>
      </c>
      <c r="C18" s="18" t="str">
        <f>IF(COUNTIF('Test characteristics'!L18:BE18,"X")&gt;0,"X","")</f>
        <v>X</v>
      </c>
      <c r="D18" s="18" t="str">
        <f>IF(COUNTIF('Test characteristics'!BF18:BP18,"X")&gt;0,"X","")</f>
        <v>X</v>
      </c>
      <c r="E18" s="18" t="str">
        <f>IF(COUNTIF('Test characteristics'!BQ18:BR18,"X")&gt;0,"X","")</f>
        <v/>
      </c>
      <c r="F18" s="18" t="str">
        <f>IF(COUNTIF('Test characteristics'!BS18:CV18,"X")&gt;0,"X","")</f>
        <v>X</v>
      </c>
      <c r="G18" s="18" t="str">
        <f>IF(COUNTIF('Test characteristics'!CW18:DG18,"X")&gt;0,"X","")</f>
        <v>X</v>
      </c>
      <c r="H18" s="18" t="str">
        <f>IF(COUNTIF('Test characteristics'!DH18,"X")&gt;0,"X","")</f>
        <v/>
      </c>
      <c r="I18" s="18" t="str">
        <f>IF(COUNTIF('Test characteristics'!DI18:EI18,"X")&gt;0,"X","")</f>
        <v>X</v>
      </c>
      <c r="J18" s="18" t="str">
        <f>IF(COUNTIF('Test characteristics'!EJ18:EK18,"X")&gt;0,"X","")</f>
        <v>X</v>
      </c>
      <c r="L18" s="26" t="s">
        <v>242</v>
      </c>
      <c r="M18" s="18">
        <f>'[1]Data extraction-synthesis'!D17</f>
        <v>2017</v>
      </c>
      <c r="N18" s="36" t="s">
        <v>243</v>
      </c>
    </row>
    <row r="19" spans="1:14" ht="132.6" x14ac:dyDescent="0.3">
      <c r="A19" s="21" t="s">
        <v>204</v>
      </c>
      <c r="B19" s="18" t="str">
        <f>IF(COUNTIF('Test characteristics'!B19:K19,"X")&gt;0,"X","")</f>
        <v>X</v>
      </c>
      <c r="C19" s="18" t="str">
        <f>IF(COUNTIF('Test characteristics'!L19:BE19,"X")&gt;0,"X","")</f>
        <v>X</v>
      </c>
      <c r="D19" s="18" t="str">
        <f>IF(COUNTIF('Test characteristics'!BF19:BP19,"X")&gt;0,"X","")</f>
        <v>X</v>
      </c>
      <c r="E19" s="18" t="str">
        <f>IF(COUNTIF('Test characteristics'!BQ19:BR19,"X")&gt;0,"X","")</f>
        <v/>
      </c>
      <c r="F19" s="18" t="str">
        <f>IF(COUNTIF('Test characteristics'!BS19:CV19,"X")&gt;0,"X","")</f>
        <v>X</v>
      </c>
      <c r="G19" s="18" t="str">
        <f>IF(COUNTIF('Test characteristics'!CW19:DG19,"X")&gt;0,"X","")</f>
        <v>X</v>
      </c>
      <c r="H19" s="18" t="str">
        <f>IF(COUNTIF('Test characteristics'!DH19,"X")&gt;0,"X","")</f>
        <v/>
      </c>
      <c r="I19" s="18" t="str">
        <f>IF(COUNTIF('Test characteristics'!DI19:EI19,"X")&gt;0,"X","")</f>
        <v>X</v>
      </c>
      <c r="J19" s="18" t="str">
        <f>IF(COUNTIF('Test characteristics'!EJ19:EK19,"X")&gt;0,"X","")</f>
        <v/>
      </c>
      <c r="L19" s="26" t="s">
        <v>237</v>
      </c>
      <c r="M19" s="18">
        <f>'[1]Data extraction-synthesis'!D18</f>
        <v>2017</v>
      </c>
      <c r="N19" s="36" t="s">
        <v>243</v>
      </c>
    </row>
    <row r="20" spans="1:14" ht="225" x14ac:dyDescent="0.3">
      <c r="A20" s="21" t="s">
        <v>205</v>
      </c>
      <c r="B20" s="18" t="str">
        <f>IF(COUNTIF('Test characteristics'!B20:K20,"X")&gt;0,"X","")</f>
        <v>X</v>
      </c>
      <c r="C20" s="18" t="str">
        <f>IF(COUNTIF('Test characteristics'!L20:BE20,"X")&gt;0,"X","")</f>
        <v>X</v>
      </c>
      <c r="D20" s="18" t="str">
        <f>IF(COUNTIF('Test characteristics'!BF20:BP20,"X")&gt;0,"X","")</f>
        <v>X</v>
      </c>
      <c r="E20" s="18" t="str">
        <f>IF(COUNTIF('Test characteristics'!BQ20:BR20,"X")&gt;0,"X","")</f>
        <v/>
      </c>
      <c r="F20" s="18" t="str">
        <f>IF(COUNTIF('Test characteristics'!BS20:CV20,"X")&gt;0,"X","")</f>
        <v>X</v>
      </c>
      <c r="G20" s="18" t="str">
        <f>IF(COUNTIF('Test characteristics'!CW20:DG20,"X")&gt;0,"X","")</f>
        <v>X</v>
      </c>
      <c r="H20" s="18" t="str">
        <f>IF(COUNTIF('Test characteristics'!DH20,"X")&gt;0,"X","")</f>
        <v/>
      </c>
      <c r="I20" s="18" t="str">
        <f>IF(COUNTIF('Test characteristics'!DI20:EI20,"X")&gt;0,"X","")</f>
        <v>X</v>
      </c>
      <c r="J20" s="18" t="str">
        <f>IF(COUNTIF('Test characteristics'!EJ20:EK20,"X")&gt;0,"X","")</f>
        <v>X</v>
      </c>
      <c r="L20" s="26" t="s">
        <v>242</v>
      </c>
      <c r="M20" s="18">
        <f>'[1]Data extraction-synthesis'!D19</f>
        <v>2014</v>
      </c>
      <c r="N20" s="36" t="s">
        <v>243</v>
      </c>
    </row>
    <row r="21" spans="1:14" ht="119.4" x14ac:dyDescent="0.3">
      <c r="A21" s="21" t="s">
        <v>206</v>
      </c>
      <c r="B21" s="18" t="str">
        <f>IF(COUNTIF('Test characteristics'!B21:K21,"X")&gt;0,"X","")</f>
        <v>X</v>
      </c>
      <c r="C21" s="18" t="str">
        <f>IF(COUNTIF('Test characteristics'!L21:BE21,"X")&gt;0,"X","")</f>
        <v>X</v>
      </c>
      <c r="D21" s="18" t="str">
        <f>IF(COUNTIF('Test characteristics'!BF21:BP21,"X")&gt;0,"X","")</f>
        <v>X</v>
      </c>
      <c r="E21" s="18" t="str">
        <f>IF(COUNTIF('Test characteristics'!BQ21:BR21,"X")&gt;0,"X","")</f>
        <v/>
      </c>
      <c r="F21" s="18" t="str">
        <f>IF(COUNTIF('Test characteristics'!BS21:CV21,"X")&gt;0,"X","")</f>
        <v>X</v>
      </c>
      <c r="G21" s="18" t="str">
        <f>IF(COUNTIF('Test characteristics'!CW21:DG21,"X")&gt;0,"X","")</f>
        <v/>
      </c>
      <c r="H21" s="18" t="str">
        <f>IF(COUNTIF('Test characteristics'!DH21,"X")&gt;0,"X","")</f>
        <v/>
      </c>
      <c r="I21" s="18" t="str">
        <f>IF(COUNTIF('Test characteristics'!DI21:EI21,"X")&gt;0,"X","")</f>
        <v>X</v>
      </c>
      <c r="J21" s="18" t="str">
        <f>IF(COUNTIF('Test characteristics'!EJ21:EK21,"X")&gt;0,"X","")</f>
        <v/>
      </c>
      <c r="L21" s="26" t="s">
        <v>241</v>
      </c>
      <c r="M21" s="18">
        <f>'[1]Data extraction-synthesis'!D20</f>
        <v>2015</v>
      </c>
      <c r="N21" s="36" t="s">
        <v>243</v>
      </c>
    </row>
    <row r="22" spans="1:14" ht="79.8" x14ac:dyDescent="0.3">
      <c r="A22" s="21" t="s">
        <v>207</v>
      </c>
      <c r="B22" s="18" t="str">
        <f>IF(COUNTIF('Test characteristics'!B22:K22,"X")&gt;0,"X","")</f>
        <v>X</v>
      </c>
      <c r="C22" s="18" t="str">
        <f>IF(COUNTIF('Test characteristics'!L22:BE22,"X")&gt;0,"X","")</f>
        <v>X</v>
      </c>
      <c r="D22" s="18" t="str">
        <f>IF(COUNTIF('Test characteristics'!BF22:BP22,"X")&gt;0,"X","")</f>
        <v>X</v>
      </c>
      <c r="E22" s="18" t="str">
        <f>IF(COUNTIF('Test characteristics'!BQ22:BR22,"X")&gt;0,"X","")</f>
        <v/>
      </c>
      <c r="F22" s="18" t="str">
        <f>IF(COUNTIF('Test characteristics'!BS22:CV22,"X")&gt;0,"X","")</f>
        <v>X</v>
      </c>
      <c r="G22" s="18" t="str">
        <f>IF(COUNTIF('Test characteristics'!CW22:DG22,"X")&gt;0,"X","")</f>
        <v>X</v>
      </c>
      <c r="H22" s="18" t="str">
        <f>IF(COUNTIF('Test characteristics'!DH22,"X")&gt;0,"X","")</f>
        <v/>
      </c>
      <c r="I22" s="18" t="str">
        <f>IF(COUNTIF('Test characteristics'!DI22:EI22,"X")&gt;0,"X","")</f>
        <v>X</v>
      </c>
      <c r="J22" s="18" t="str">
        <f>IF(COUNTIF('Test characteristics'!EJ22:EK22,"X")&gt;0,"X","")</f>
        <v>X</v>
      </c>
      <c r="L22" s="26" t="s">
        <v>241</v>
      </c>
      <c r="M22" s="18">
        <f>'[1]Data extraction-synthesis'!D21</f>
        <v>2015</v>
      </c>
      <c r="N22" s="36" t="s">
        <v>243</v>
      </c>
    </row>
    <row r="23" spans="1:14" ht="79.8" x14ac:dyDescent="0.3">
      <c r="A23" s="21" t="s">
        <v>208</v>
      </c>
      <c r="B23" s="18" t="str">
        <f>IF(COUNTIF('Test characteristics'!B23:K23,"X")&gt;0,"X","")</f>
        <v>X</v>
      </c>
      <c r="C23" s="18" t="str">
        <f>IF(COUNTIF('Test characteristics'!L23:BE23,"X")&gt;0,"X","")</f>
        <v>X</v>
      </c>
      <c r="D23" s="18" t="str">
        <f>IF(COUNTIF('Test characteristics'!BF23:BP23,"X")&gt;0,"X","")</f>
        <v>X</v>
      </c>
      <c r="E23" s="18" t="str">
        <f>IF(COUNTIF('Test characteristics'!BQ23:BR23,"X")&gt;0,"X","")</f>
        <v/>
      </c>
      <c r="F23" s="18" t="str">
        <f>IF(COUNTIF('Test characteristics'!BS23:CV23,"X")&gt;0,"X","")</f>
        <v>X</v>
      </c>
      <c r="G23" s="18" t="str">
        <f>IF(COUNTIF('Test characteristics'!CW23:DG23,"X")&gt;0,"X","")</f>
        <v>X</v>
      </c>
      <c r="H23" s="18" t="str">
        <f>IF(COUNTIF('Test characteristics'!DH23,"X")&gt;0,"X","")</f>
        <v>X</v>
      </c>
      <c r="I23" s="18" t="str">
        <f>IF(COUNTIF('Test characteristics'!DI23:EI23,"X")&gt;0,"X","")</f>
        <v>X</v>
      </c>
      <c r="J23" s="18" t="str">
        <f>IF(COUNTIF('Test characteristics'!EJ23:EK23,"X")&gt;0,"X","")</f>
        <v>X</v>
      </c>
      <c r="L23" s="26" t="s">
        <v>237</v>
      </c>
      <c r="M23" s="18">
        <f>'[1]Data extraction-synthesis'!D22</f>
        <v>2017</v>
      </c>
      <c r="N23" s="36" t="s">
        <v>243</v>
      </c>
    </row>
    <row r="24" spans="1:14" ht="66.599999999999994" x14ac:dyDescent="0.3">
      <c r="A24" s="21" t="s">
        <v>209</v>
      </c>
      <c r="B24" s="18" t="str">
        <f>IF(COUNTIF('Test characteristics'!B24:K24,"X")&gt;0,"X","")</f>
        <v>X</v>
      </c>
      <c r="C24" s="18" t="str">
        <f>IF(COUNTIF('Test characteristics'!L24:BE24,"X")&gt;0,"X","")</f>
        <v>X</v>
      </c>
      <c r="D24" s="18" t="str">
        <f>IF(COUNTIF('Test characteristics'!BF24:BP24,"X")&gt;0,"X","")</f>
        <v>X</v>
      </c>
      <c r="E24" s="18" t="str">
        <f>IF(COUNTIF('Test characteristics'!BQ24:BR24,"X")&gt;0,"X","")</f>
        <v/>
      </c>
      <c r="F24" s="18" t="str">
        <f>IF(COUNTIF('Test characteristics'!BS24:CV24,"X")&gt;0,"X","")</f>
        <v>X</v>
      </c>
      <c r="G24" s="18" t="str">
        <f>IF(COUNTIF('Test characteristics'!CW24:DG24,"X")&gt;0,"X","")</f>
        <v>X</v>
      </c>
      <c r="H24" s="18" t="str">
        <f>IF(COUNTIF('Test characteristics'!DH24,"X")&gt;0,"X","")</f>
        <v>X</v>
      </c>
      <c r="I24" s="18" t="str">
        <f>IF(COUNTIF('Test characteristics'!DI24:EI24,"X")&gt;0,"X","")</f>
        <v>X</v>
      </c>
      <c r="J24" s="18" t="str">
        <f>IF(COUNTIF('Test characteristics'!EJ24:EK24,"X")&gt;0,"X","")</f>
        <v>X</v>
      </c>
      <c r="L24" s="26" t="s">
        <v>237</v>
      </c>
      <c r="M24" s="18">
        <f>'[1]Data extraction-synthesis'!D23</f>
        <v>2016</v>
      </c>
      <c r="N24" s="37" t="s">
        <v>243</v>
      </c>
    </row>
    <row r="25" spans="1:14" ht="106.2" x14ac:dyDescent="0.3">
      <c r="A25" s="29" t="s">
        <v>210</v>
      </c>
      <c r="B25" s="18" t="str">
        <f>IF(COUNTIF('Test characteristics'!B25:K25,"X")&gt;0,"X","")</f>
        <v>X</v>
      </c>
      <c r="C25" s="18" t="str">
        <f>IF(COUNTIF('Test characteristics'!L25:BE25,"X")&gt;0,"X","")</f>
        <v>X</v>
      </c>
      <c r="D25" s="18" t="str">
        <f>IF(COUNTIF('Test characteristics'!BF25:BP25,"X")&gt;0,"X","")</f>
        <v>X</v>
      </c>
      <c r="E25" s="18" t="str">
        <f>IF(COUNTIF('Test characteristics'!BQ25:BR25,"X")&gt;0,"X","")</f>
        <v/>
      </c>
      <c r="F25" s="18" t="str">
        <f>IF(COUNTIF('Test characteristics'!BS25:CV25,"X")&gt;0,"X","")</f>
        <v>X</v>
      </c>
      <c r="G25" s="18" t="str">
        <f>IF(COUNTIF('Test characteristics'!CW25:DG25,"X")&gt;0,"X","")</f>
        <v>X</v>
      </c>
      <c r="H25" s="18" t="str">
        <f>IF(COUNTIF('Test characteristics'!DH25,"X")&gt;0,"X","")</f>
        <v/>
      </c>
      <c r="I25" s="18" t="str">
        <f>IF(COUNTIF('Test characteristics'!DI25:EI25,"X")&gt;0,"X","")</f>
        <v>X</v>
      </c>
      <c r="J25" s="18" t="str">
        <f>IF(COUNTIF('Test characteristics'!EJ25:EK25,"X")&gt;0,"X","")</f>
        <v>X</v>
      </c>
      <c r="L25" s="26" t="s">
        <v>240</v>
      </c>
      <c r="M25" s="18">
        <f>'[1]Data extraction-synthesis'!D24</f>
        <v>2014</v>
      </c>
      <c r="N25" s="36" t="s">
        <v>243</v>
      </c>
    </row>
    <row r="26" spans="1:14" ht="172.2" x14ac:dyDescent="0.3">
      <c r="A26" s="21" t="s">
        <v>211</v>
      </c>
      <c r="B26" s="18" t="str">
        <f>IF(COUNTIF('Test characteristics'!B26:K26,"X")&gt;0,"X","")</f>
        <v>X</v>
      </c>
      <c r="C26" s="18" t="str">
        <f>IF(COUNTIF('Test characteristics'!L26:BE26,"X")&gt;0,"X","")</f>
        <v>X</v>
      </c>
      <c r="D26" s="18" t="str">
        <f>IF(COUNTIF('Test characteristics'!BF26:BP26,"X")&gt;0,"X","")</f>
        <v>X</v>
      </c>
      <c r="E26" s="18" t="str">
        <f>IF(COUNTIF('Test characteristics'!BQ26:BR26,"X")&gt;0,"X","")</f>
        <v/>
      </c>
      <c r="F26" s="18" t="str">
        <f>IF(COUNTIF('Test characteristics'!BS26:CV26,"X")&gt;0,"X","")</f>
        <v>X</v>
      </c>
      <c r="G26" s="18" t="str">
        <f>IF(COUNTIF('Test characteristics'!CW26:DG26,"X")&gt;0,"X","")</f>
        <v>X</v>
      </c>
      <c r="H26" s="18" t="str">
        <f>IF(COUNTIF('Test characteristics'!DH26,"X")&gt;0,"X","")</f>
        <v/>
      </c>
      <c r="I26" s="18" t="str">
        <f>IF(COUNTIF('Test characteristics'!DI26:EI26,"X")&gt;0,"X","")</f>
        <v>X</v>
      </c>
      <c r="J26" s="18" t="str">
        <f>IF(COUNTIF('Test characteristics'!EJ26:EK26,"X")&gt;0,"X","")</f>
        <v/>
      </c>
      <c r="L26" s="26" t="s">
        <v>240</v>
      </c>
      <c r="M26" s="18">
        <f>'[1]Data extraction-synthesis'!D25</f>
        <v>2017</v>
      </c>
      <c r="N26" s="36" t="s">
        <v>243</v>
      </c>
    </row>
    <row r="27" spans="1:14" ht="211.8" x14ac:dyDescent="0.3">
      <c r="A27" s="21" t="s">
        <v>212</v>
      </c>
      <c r="B27" s="18" t="str">
        <f>IF(COUNTIF('Test characteristics'!B27:K27,"X")&gt;0,"X","")</f>
        <v>X</v>
      </c>
      <c r="C27" s="18" t="str">
        <f>IF(COUNTIF('Test characteristics'!L27:BE27,"X")&gt;0,"X","")</f>
        <v>X</v>
      </c>
      <c r="D27" s="18" t="str">
        <f>IF(COUNTIF('Test characteristics'!BF27:BP27,"X")&gt;0,"X","")</f>
        <v>X</v>
      </c>
      <c r="E27" s="18" t="str">
        <f>IF(COUNTIF('Test characteristics'!BQ27:BR27,"X")&gt;0,"X","")</f>
        <v/>
      </c>
      <c r="F27" s="18" t="str">
        <f>IF(COUNTIF('Test characteristics'!BS27:CV27,"X")&gt;0,"X","")</f>
        <v>X</v>
      </c>
      <c r="G27" s="18" t="str">
        <f>IF(COUNTIF('Test characteristics'!CW27:DG27,"X")&gt;0,"X","")</f>
        <v>X</v>
      </c>
      <c r="H27" s="18" t="str">
        <f>IF(COUNTIF('Test characteristics'!DH27,"X")&gt;0,"X","")</f>
        <v/>
      </c>
      <c r="I27" s="18" t="str">
        <f>IF(COUNTIF('Test characteristics'!DI27:EI27,"X")&gt;0,"X","")</f>
        <v>X</v>
      </c>
      <c r="J27" s="18" t="str">
        <f>IF(COUNTIF('Test characteristics'!EJ27:EK27,"X")&gt;0,"X","")</f>
        <v>X</v>
      </c>
      <c r="L27" s="26" t="s">
        <v>248</v>
      </c>
      <c r="M27" s="18">
        <f>'[1]Data extraction-synthesis'!D26</f>
        <v>2016</v>
      </c>
      <c r="N27" s="36" t="s">
        <v>243</v>
      </c>
    </row>
    <row r="28" spans="1:14" ht="159" x14ac:dyDescent="0.3">
      <c r="A28" s="21" t="s">
        <v>213</v>
      </c>
      <c r="B28" s="18" t="str">
        <f>IF(COUNTIF('Test characteristics'!B28:K28,"X")&gt;0,"X","")</f>
        <v>X</v>
      </c>
      <c r="C28" s="18" t="str">
        <f>IF(COUNTIF('Test characteristics'!L28:BE28,"X")&gt;0,"X","")</f>
        <v>X</v>
      </c>
      <c r="D28" s="18" t="str">
        <f>IF(COUNTIF('Test characteristics'!BF28:BP28,"X")&gt;0,"X","")</f>
        <v>X</v>
      </c>
      <c r="E28" s="18" t="str">
        <f>IF(COUNTIF('Test characteristics'!BQ28:BR28,"X")&gt;0,"X","")</f>
        <v/>
      </c>
      <c r="F28" s="18" t="str">
        <f>IF(COUNTIF('Test characteristics'!BS28:CV28,"X")&gt;0,"X","")</f>
        <v>X</v>
      </c>
      <c r="G28" s="18" t="str">
        <f>IF(COUNTIF('Test characteristics'!CW28:DG28,"X")&gt;0,"X","")</f>
        <v>X</v>
      </c>
      <c r="H28" s="18" t="str">
        <f>IF(COUNTIF('Test characteristics'!DH28,"X")&gt;0,"X","")</f>
        <v/>
      </c>
      <c r="I28" s="18" t="str">
        <f>IF(COUNTIF('Test characteristics'!DI28:EI28,"X")&gt;0,"X","")</f>
        <v>X</v>
      </c>
      <c r="J28" s="18" t="str">
        <f>IF(COUNTIF('Test characteristics'!EJ28:EK28,"X")&gt;0,"X","")</f>
        <v>X</v>
      </c>
      <c r="L28" s="26" t="s">
        <v>246</v>
      </c>
      <c r="M28" s="18">
        <f>'[1]Data extraction-synthesis'!D27</f>
        <v>2014</v>
      </c>
      <c r="N28" s="36" t="s">
        <v>243</v>
      </c>
    </row>
    <row r="29" spans="1:14" ht="66.599999999999994" x14ac:dyDescent="0.3">
      <c r="A29" s="21" t="s">
        <v>214</v>
      </c>
      <c r="B29" s="18" t="str">
        <f>IF(COUNTIF('Test characteristics'!B29:K29,"X")&gt;0,"X","")</f>
        <v>X</v>
      </c>
      <c r="C29" s="18" t="str">
        <f>IF(COUNTIF('Test characteristics'!L29:BE29,"X")&gt;0,"X","")</f>
        <v>X</v>
      </c>
      <c r="D29" s="18" t="str">
        <f>IF(COUNTIF('Test characteristics'!BF29:BP29,"X")&gt;0,"X","")</f>
        <v>X</v>
      </c>
      <c r="E29" s="18" t="str">
        <f>IF(COUNTIF('Test characteristics'!BQ29:BR29,"X")&gt;0,"X","")</f>
        <v/>
      </c>
      <c r="F29" s="18" t="str">
        <f>IF(COUNTIF('Test characteristics'!BS29:CV29,"X")&gt;0,"X","")</f>
        <v>X</v>
      </c>
      <c r="G29" s="18" t="str">
        <f>IF(COUNTIF('Test characteristics'!CW29:DG29,"X")&gt;0,"X","")</f>
        <v/>
      </c>
      <c r="H29" s="18" t="str">
        <f>IF(COUNTIF('Test characteristics'!DH29,"X")&gt;0,"X","")</f>
        <v/>
      </c>
      <c r="I29" s="18" t="str">
        <f>IF(COUNTIF('Test characteristics'!DI29:EI29,"X")&gt;0,"X","")</f>
        <v>X</v>
      </c>
      <c r="J29" s="18" t="str">
        <f>IF(COUNTIF('Test characteristics'!EJ29:EK29,"X")&gt;0,"X","")</f>
        <v/>
      </c>
      <c r="L29" s="26" t="s">
        <v>241</v>
      </c>
      <c r="M29" s="18">
        <f>'[1]Data extraction-synthesis'!D28</f>
        <v>2018</v>
      </c>
      <c r="N29" s="36" t="s">
        <v>243</v>
      </c>
    </row>
    <row r="30" spans="1:14" ht="106.2" x14ac:dyDescent="0.3">
      <c r="A30" s="21" t="s">
        <v>215</v>
      </c>
      <c r="B30" s="18" t="str">
        <f>IF(COUNTIF('Test characteristics'!B30:K30,"X")&gt;0,"X","")</f>
        <v>X</v>
      </c>
      <c r="C30" s="18" t="str">
        <f>IF(COUNTIF('Test characteristics'!L30:BE30,"X")&gt;0,"X","")</f>
        <v>X</v>
      </c>
      <c r="D30" s="18" t="str">
        <f>IF(COUNTIF('Test characteristics'!BF30:BP30,"X")&gt;0,"X","")</f>
        <v>X</v>
      </c>
      <c r="E30" s="18" t="str">
        <f>IF(COUNTIF('Test characteristics'!BQ30:BR30,"X")&gt;0,"X","")</f>
        <v/>
      </c>
      <c r="F30" s="18" t="str">
        <f>IF(COUNTIF('Test characteristics'!BS30:CV30,"X")&gt;0,"X","")</f>
        <v/>
      </c>
      <c r="G30" s="18" t="str">
        <f>IF(COUNTIF('Test characteristics'!CW30:DG30,"X")&gt;0,"X","")</f>
        <v>X</v>
      </c>
      <c r="H30" s="18" t="str">
        <f>IF(COUNTIF('Test characteristics'!DH30,"X")&gt;0,"X","")</f>
        <v/>
      </c>
      <c r="I30" s="18" t="str">
        <f>IF(COUNTIF('Test characteristics'!DI30:EI30,"X")&gt;0,"X","")</f>
        <v/>
      </c>
      <c r="J30" s="18" t="str">
        <f>IF(COUNTIF('Test characteristics'!EJ30:EK30,"X")&gt;0,"X","")</f>
        <v/>
      </c>
      <c r="L30" s="26" t="s">
        <v>241</v>
      </c>
      <c r="M30" s="18">
        <f>'[1]Data extraction-synthesis'!D29</f>
        <v>2016</v>
      </c>
      <c r="N30" s="36" t="s">
        <v>243</v>
      </c>
    </row>
    <row r="31" spans="1:14" ht="66.599999999999994" x14ac:dyDescent="0.3">
      <c r="A31" s="21" t="s">
        <v>216</v>
      </c>
      <c r="B31" s="18" t="str">
        <f>IF(COUNTIF('Test characteristics'!B31:K31,"X")&gt;0,"X","")</f>
        <v>X</v>
      </c>
      <c r="C31" s="18" t="str">
        <f>IF(COUNTIF('Test characteristics'!L31:BE31,"X")&gt;0,"X","")</f>
        <v>X</v>
      </c>
      <c r="D31" s="18" t="str">
        <f>IF(COUNTIF('Test characteristics'!BF31:BP31,"X")&gt;0,"X","")</f>
        <v>X</v>
      </c>
      <c r="E31" s="18" t="str">
        <f>IF(COUNTIF('Test characteristics'!BQ31:BR31,"X")&gt;0,"X","")</f>
        <v/>
      </c>
      <c r="F31" s="18" t="str">
        <f>IF(COUNTIF('Test characteristics'!BS31:CV31,"X")&gt;0,"X","")</f>
        <v/>
      </c>
      <c r="G31" s="18" t="str">
        <f>IF(COUNTIF('Test characteristics'!CW31:DG31,"X")&gt;0,"X","")</f>
        <v/>
      </c>
      <c r="H31" s="18" t="str">
        <f>IF(COUNTIF('Test characteristics'!DH31,"X")&gt;0,"X","")</f>
        <v/>
      </c>
      <c r="I31" s="18" t="str">
        <f>IF(COUNTIF('Test characteristics'!DI31:EI31,"X")&gt;0,"X","")</f>
        <v/>
      </c>
      <c r="J31" s="18" t="str">
        <f>IF(COUNTIF('Test characteristics'!EJ31:EK31,"X")&gt;0,"X","")</f>
        <v/>
      </c>
      <c r="L31" s="26" t="s">
        <v>241</v>
      </c>
      <c r="M31" s="18">
        <f>'[1]Data extraction-synthesis'!D30</f>
        <v>2015</v>
      </c>
      <c r="N31" s="36" t="s">
        <v>238</v>
      </c>
    </row>
    <row r="32" spans="1:14" ht="79.8" x14ac:dyDescent="0.3">
      <c r="A32" s="21" t="s">
        <v>217</v>
      </c>
      <c r="B32" s="18" t="str">
        <f>IF(COUNTIF('Test characteristics'!B32:K32,"X")&gt;0,"X","")</f>
        <v>X</v>
      </c>
      <c r="C32" s="18" t="str">
        <f>IF(COUNTIF('Test characteristics'!L32:BE32,"X")&gt;0,"X","")</f>
        <v>X</v>
      </c>
      <c r="D32" s="18" t="str">
        <f>IF(COUNTIF('Test characteristics'!BF32:BP32,"X")&gt;0,"X","")</f>
        <v>X</v>
      </c>
      <c r="E32" s="18" t="str">
        <f>IF(COUNTIF('Test characteristics'!BQ32:BR32,"X")&gt;0,"X","")</f>
        <v/>
      </c>
      <c r="F32" s="18" t="str">
        <f>IF(COUNTIF('Test characteristics'!BS32:CV32,"X")&gt;0,"X","")</f>
        <v/>
      </c>
      <c r="G32" s="18" t="str">
        <f>IF(COUNTIF('Test characteristics'!CW32:DG32,"X")&gt;0,"X","")</f>
        <v/>
      </c>
      <c r="H32" s="18" t="str">
        <f>IF(COUNTIF('Test characteristics'!DH32,"X")&gt;0,"X","")</f>
        <v/>
      </c>
      <c r="I32" s="18" t="str">
        <f>IF(COUNTIF('Test characteristics'!DI32:EI32,"X")&gt;0,"X","")</f>
        <v/>
      </c>
      <c r="J32" s="18" t="str">
        <f>IF(COUNTIF('Test characteristics'!EJ32:EK32,"X")&gt;0,"X","")</f>
        <v/>
      </c>
      <c r="L32" s="26" t="s">
        <v>237</v>
      </c>
      <c r="M32" s="18">
        <f>'[1]Data extraction-synthesis'!D31</f>
        <v>2017</v>
      </c>
      <c r="N32" s="36" t="s">
        <v>243</v>
      </c>
    </row>
    <row r="33" spans="1:14" ht="119.4" x14ac:dyDescent="0.3">
      <c r="A33" s="21" t="s">
        <v>218</v>
      </c>
      <c r="B33" s="18" t="str">
        <f>IF(COUNTIF('Test characteristics'!B33:K33,"X")&gt;0,"X","")</f>
        <v>X</v>
      </c>
      <c r="C33" s="18" t="str">
        <f>IF(COUNTIF('Test characteristics'!L33:BE33,"X")&gt;0,"X","")</f>
        <v>X</v>
      </c>
      <c r="D33" s="18" t="str">
        <f>IF(COUNTIF('Test characteristics'!BF33:BP33,"X")&gt;0,"X","")</f>
        <v>X</v>
      </c>
      <c r="E33" s="18" t="str">
        <f>IF(COUNTIF('Test characteristics'!BQ33:BR33,"X")&gt;0,"X","")</f>
        <v/>
      </c>
      <c r="F33" s="18" t="str">
        <f>IF(COUNTIF('Test characteristics'!BS33:CV33,"X")&gt;0,"X","")</f>
        <v>X</v>
      </c>
      <c r="G33" s="18" t="str">
        <f>IF(COUNTIF('Test characteristics'!CW33:DG33,"X")&gt;0,"X","")</f>
        <v>X</v>
      </c>
      <c r="H33" s="18" t="str">
        <f>IF(COUNTIF('Test characteristics'!DH33,"X")&gt;0,"X","")</f>
        <v>X</v>
      </c>
      <c r="I33" s="18" t="str">
        <f>IF(COUNTIF('Test characteristics'!DI33:EI33,"X")&gt;0,"X","")</f>
        <v>X</v>
      </c>
      <c r="J33" s="18" t="str">
        <f>IF(COUNTIF('Test characteristics'!EJ33:EK33,"X")&gt;0,"X","")</f>
        <v/>
      </c>
      <c r="L33" s="26" t="s">
        <v>240</v>
      </c>
      <c r="M33" s="18">
        <f>'[1]Data extraction-synthesis'!D32</f>
        <v>2014</v>
      </c>
      <c r="N33" s="36" t="s">
        <v>243</v>
      </c>
    </row>
    <row r="34" spans="1:14" ht="79.8" x14ac:dyDescent="0.3">
      <c r="A34" s="21" t="s">
        <v>219</v>
      </c>
      <c r="B34" s="18" t="str">
        <f>IF(COUNTIF('Test characteristics'!B34:K34,"X")&gt;0,"X","")</f>
        <v>X</v>
      </c>
      <c r="C34" s="18" t="str">
        <f>IF(COUNTIF('Test characteristics'!L34:BE34,"X")&gt;0,"X","")</f>
        <v>X</v>
      </c>
      <c r="D34" s="18" t="str">
        <f>IF(COUNTIF('Test characteristics'!BF34:BP34,"X")&gt;0,"X","")</f>
        <v>X</v>
      </c>
      <c r="E34" s="18" t="str">
        <f>IF(COUNTIF('Test characteristics'!BQ34:BR34,"X")&gt;0,"X","")</f>
        <v/>
      </c>
      <c r="F34" s="18" t="str">
        <f>IF(COUNTIF('Test characteristics'!BS34:CV34,"X")&gt;0,"X","")</f>
        <v>X</v>
      </c>
      <c r="G34" s="18" t="str">
        <f>IF(COUNTIF('Test characteristics'!CW34:DG34,"X")&gt;0,"X","")</f>
        <v/>
      </c>
      <c r="H34" s="18" t="str">
        <f>IF(COUNTIF('Test characteristics'!DH34,"X")&gt;0,"X","")</f>
        <v/>
      </c>
      <c r="I34" s="18" t="str">
        <f>IF(COUNTIF('Test characteristics'!DI34:EI34,"X")&gt;0,"X","")</f>
        <v>X</v>
      </c>
      <c r="J34" s="18" t="str">
        <f>IF(COUNTIF('Test characteristics'!EJ34:EK34,"X")&gt;0,"X","")</f>
        <v/>
      </c>
      <c r="L34" s="26" t="s">
        <v>237</v>
      </c>
      <c r="M34" s="18">
        <f>'[1]Data extraction-synthesis'!D33</f>
        <v>2016</v>
      </c>
      <c r="N34" s="37" t="s">
        <v>238</v>
      </c>
    </row>
    <row r="35" spans="1:14" ht="119.4" x14ac:dyDescent="0.3">
      <c r="A35" s="29" t="s">
        <v>220</v>
      </c>
      <c r="B35" s="18" t="str">
        <f>IF(COUNTIF('Test characteristics'!B35:K35,"X")&gt;0,"X","")</f>
        <v>X</v>
      </c>
      <c r="C35" s="18" t="str">
        <f>IF(COUNTIF('Test characteristics'!L35:BE35,"X")&gt;0,"X","")</f>
        <v>X</v>
      </c>
      <c r="D35" s="18" t="str">
        <f>IF(COUNTIF('Test characteristics'!BF35:BP35,"X")&gt;0,"X","")</f>
        <v>X</v>
      </c>
      <c r="E35" s="18" t="str">
        <f>IF(COUNTIF('Test characteristics'!BQ35:BR35,"X")&gt;0,"X","")</f>
        <v/>
      </c>
      <c r="F35" s="18" t="str">
        <f>IF(COUNTIF('Test characteristics'!BS35:CV35,"X")&gt;0,"X","")</f>
        <v>X</v>
      </c>
      <c r="G35" s="18" t="str">
        <f>IF(COUNTIF('Test characteristics'!CW35:DG35,"X")&gt;0,"X","")</f>
        <v>X</v>
      </c>
      <c r="H35" s="18" t="str">
        <f>IF(COUNTIF('Test characteristics'!DH35,"X")&gt;0,"X","")</f>
        <v/>
      </c>
      <c r="I35" s="18" t="str">
        <f>IF(COUNTIF('Test characteristics'!DI35:EI35,"X")&gt;0,"X","")</f>
        <v>X</v>
      </c>
      <c r="J35" s="18" t="str">
        <f>IF(COUNTIF('Test characteristics'!EJ35:EK35,"X")&gt;0,"X","")</f>
        <v>X</v>
      </c>
      <c r="L35" s="26" t="s">
        <v>241</v>
      </c>
      <c r="M35" s="18">
        <f>'[1]Data extraction-synthesis'!D34</f>
        <v>2015</v>
      </c>
      <c r="N35" s="36" t="s">
        <v>243</v>
      </c>
    </row>
    <row r="36" spans="1:14" ht="159" x14ac:dyDescent="0.3">
      <c r="A36" s="21" t="s">
        <v>221</v>
      </c>
      <c r="B36" s="18" t="str">
        <f>IF(COUNTIF('Test characteristics'!B36:K36,"X")&gt;0,"X","")</f>
        <v>X</v>
      </c>
      <c r="C36" s="18" t="str">
        <f>IF(COUNTIF('Test characteristics'!L36:BE36,"X")&gt;0,"X","")</f>
        <v>X</v>
      </c>
      <c r="D36" s="18" t="str">
        <f>IF(COUNTIF('Test characteristics'!BF36:BP36,"X")&gt;0,"X","")</f>
        <v>X</v>
      </c>
      <c r="E36" s="18" t="str">
        <f>IF(COUNTIF('Test characteristics'!BQ36:BR36,"X")&gt;0,"X","")</f>
        <v/>
      </c>
      <c r="F36" s="18" t="str">
        <f>IF(COUNTIF('Test characteristics'!BS36:CV36,"X")&gt;0,"X","")</f>
        <v>X</v>
      </c>
      <c r="G36" s="18" t="str">
        <f>IF(COUNTIF('Test characteristics'!CW36:DG36,"X")&gt;0,"X","")</f>
        <v>X</v>
      </c>
      <c r="H36" s="18" t="str">
        <f>IF(COUNTIF('Test characteristics'!DH36,"X")&gt;0,"X","")</f>
        <v/>
      </c>
      <c r="I36" s="18" t="str">
        <f>IF(COUNTIF('Test characteristics'!DI36:EI36,"X")&gt;0,"X","")</f>
        <v>X</v>
      </c>
      <c r="J36" s="18" t="str">
        <f>IF(COUNTIF('Test characteristics'!EJ36:EK36,"X")&gt;0,"X","")</f>
        <v>X</v>
      </c>
      <c r="L36" s="26" t="s">
        <v>241</v>
      </c>
      <c r="M36" s="18">
        <f>'[1]Data extraction-synthesis'!D35</f>
        <v>2015</v>
      </c>
      <c r="N36" s="36" t="s">
        <v>243</v>
      </c>
    </row>
    <row r="37" spans="1:14" ht="79.8" x14ac:dyDescent="0.3">
      <c r="A37" s="21" t="s">
        <v>222</v>
      </c>
      <c r="B37" s="18" t="str">
        <f>IF(COUNTIF('Test characteristics'!B37:K37,"X")&gt;0,"X","")</f>
        <v>X</v>
      </c>
      <c r="C37" s="18" t="str">
        <f>IF(COUNTIF('Test characteristics'!L37:BE37,"X")&gt;0,"X","")</f>
        <v>X</v>
      </c>
      <c r="D37" s="18" t="str">
        <f>IF(COUNTIF('Test characteristics'!BF37:BP37,"X")&gt;0,"X","")</f>
        <v>X</v>
      </c>
      <c r="E37" s="18" t="str">
        <f>IF(COUNTIF('Test characteristics'!BQ37:BR37,"X")&gt;0,"X","")</f>
        <v/>
      </c>
      <c r="F37" s="18" t="str">
        <f>IF(COUNTIF('Test characteristics'!BS37:CV37,"X")&gt;0,"X","")</f>
        <v>X</v>
      </c>
      <c r="G37" s="18" t="str">
        <f>IF(COUNTIF('Test characteristics'!CW37:DG37,"X")&gt;0,"X","")</f>
        <v>X</v>
      </c>
      <c r="H37" s="18" t="str">
        <f>IF(COUNTIF('Test characteristics'!DH37,"X")&gt;0,"X","")</f>
        <v/>
      </c>
      <c r="I37" s="18" t="str">
        <f>IF(COUNTIF('Test characteristics'!DI37:EI37,"X")&gt;0,"X","")</f>
        <v>X</v>
      </c>
      <c r="J37" s="18" t="str">
        <f>IF(COUNTIF('Test characteristics'!EJ37:EK37,"X")&gt;0,"X","")</f>
        <v>X</v>
      </c>
      <c r="L37" s="26" t="s">
        <v>242</v>
      </c>
      <c r="M37" s="18">
        <f>'[1]Data extraction-synthesis'!D36</f>
        <v>2013</v>
      </c>
      <c r="N37" s="36" t="s">
        <v>249</v>
      </c>
    </row>
    <row r="38" spans="1:14" ht="66.599999999999994" x14ac:dyDescent="0.3">
      <c r="A38" s="21" t="s">
        <v>223</v>
      </c>
      <c r="B38" s="18" t="str">
        <f>IF(COUNTIF('Test characteristics'!B38:K38,"X")&gt;0,"X","")</f>
        <v>X</v>
      </c>
      <c r="C38" s="18" t="str">
        <f>IF(COUNTIF('Test characteristics'!L38:BE38,"X")&gt;0,"X","")</f>
        <v>X</v>
      </c>
      <c r="D38" s="18" t="str">
        <f>IF(COUNTIF('Test characteristics'!BF38:BP38,"X")&gt;0,"X","")</f>
        <v>X</v>
      </c>
      <c r="E38" s="18" t="str">
        <f>IF(COUNTIF('Test characteristics'!BQ38:BR38,"X")&gt;0,"X","")</f>
        <v/>
      </c>
      <c r="F38" s="18" t="str">
        <f>IF(COUNTIF('Test characteristics'!BS38:CV38,"X")&gt;0,"X","")</f>
        <v>X</v>
      </c>
      <c r="G38" s="18" t="str">
        <f>IF(COUNTIF('Test characteristics'!CW38:DG38,"X")&gt;0,"X","")</f>
        <v>X</v>
      </c>
      <c r="H38" s="18" t="str">
        <f>IF(COUNTIF('Test characteristics'!DH38,"X")&gt;0,"X","")</f>
        <v/>
      </c>
      <c r="I38" s="18" t="str">
        <f>IF(COUNTIF('Test characteristics'!DI38:EI38,"X")&gt;0,"X","")</f>
        <v>X</v>
      </c>
      <c r="J38" s="18" t="str">
        <f>IF(COUNTIF('Test characteristics'!EJ38:EK38,"X")&gt;0,"X","")</f>
        <v>X</v>
      </c>
      <c r="L38" s="26" t="s">
        <v>242</v>
      </c>
      <c r="M38" s="18">
        <f>'[1]Data extraction-synthesis'!D37</f>
        <v>2013</v>
      </c>
      <c r="N38" s="36" t="s">
        <v>249</v>
      </c>
    </row>
    <row r="39" spans="1:14" ht="66.599999999999994" x14ac:dyDescent="0.3">
      <c r="A39" s="21" t="s">
        <v>224</v>
      </c>
      <c r="B39" s="18" t="str">
        <f>IF(COUNTIF('Test characteristics'!B39:K39,"X")&gt;0,"X","")</f>
        <v>X</v>
      </c>
      <c r="C39" s="18" t="str">
        <f>IF(COUNTIF('Test characteristics'!L39:BE39,"X")&gt;0,"X","")</f>
        <v>X</v>
      </c>
      <c r="D39" s="18" t="str">
        <f>IF(COUNTIF('Test characteristics'!BF39:BP39,"X")&gt;0,"X","")</f>
        <v>X</v>
      </c>
      <c r="E39" s="18" t="str">
        <f>IF(COUNTIF('Test characteristics'!BQ39:BR39,"X")&gt;0,"X","")</f>
        <v/>
      </c>
      <c r="F39" s="18" t="str">
        <f>IF(COUNTIF('Test characteristics'!BS39:CV39,"X")&gt;0,"X","")</f>
        <v>X</v>
      </c>
      <c r="G39" s="18" t="str">
        <f>IF(COUNTIF('Test characteristics'!CW39:DG39,"X")&gt;0,"X","")</f>
        <v>X</v>
      </c>
      <c r="H39" s="18" t="str">
        <f>IF(COUNTIF('Test characteristics'!DH39,"X")&gt;0,"X","")</f>
        <v/>
      </c>
      <c r="I39" s="18" t="str">
        <f>IF(COUNTIF('Test characteristics'!DI39:EI39,"X")&gt;0,"X","")</f>
        <v>X</v>
      </c>
      <c r="J39" s="18" t="str">
        <f>IF(COUNTIF('Test characteristics'!EJ39:EK39,"X")&gt;0,"X","")</f>
        <v>X</v>
      </c>
      <c r="L39" s="26" t="s">
        <v>242</v>
      </c>
      <c r="M39" s="18">
        <f>'[1]Data extraction-synthesis'!D38</f>
        <v>2013</v>
      </c>
      <c r="N39" s="36" t="s">
        <v>249</v>
      </c>
    </row>
    <row r="40" spans="1:14" ht="79.8" x14ac:dyDescent="0.3">
      <c r="A40" s="21" t="s">
        <v>225</v>
      </c>
      <c r="B40" s="18" t="str">
        <f>IF(COUNTIF('Test characteristics'!B40:K40,"X")&gt;0,"X","")</f>
        <v>X</v>
      </c>
      <c r="C40" s="18" t="str">
        <f>IF(COUNTIF('Test characteristics'!L40:BE40,"X")&gt;0,"X","")</f>
        <v>X</v>
      </c>
      <c r="D40" s="18" t="str">
        <f>IF(COUNTIF('Test characteristics'!BF40:BP40,"X")&gt;0,"X","")</f>
        <v>X</v>
      </c>
      <c r="E40" s="18" t="str">
        <f>IF(COUNTIF('Test characteristics'!BQ40:BR40,"X")&gt;0,"X","")</f>
        <v/>
      </c>
      <c r="F40" s="18" t="str">
        <f>IF(COUNTIF('Test characteristics'!BS40:CV40,"X")&gt;0,"X","")</f>
        <v>X</v>
      </c>
      <c r="G40" s="18" t="str">
        <f>IF(COUNTIF('Test characteristics'!CW40:DG40,"X")&gt;0,"X","")</f>
        <v>X</v>
      </c>
      <c r="H40" s="18" t="str">
        <f>IF(COUNTIF('Test characteristics'!DH40,"X")&gt;0,"X","")</f>
        <v/>
      </c>
      <c r="I40" s="18" t="str">
        <f>IF(COUNTIF('Test characteristics'!DI40:EI40,"X")&gt;0,"X","")</f>
        <v>X</v>
      </c>
      <c r="J40" s="18" t="str">
        <f>IF(COUNTIF('Test characteristics'!EJ40:EK40,"X")&gt;0,"X","")</f>
        <v>X</v>
      </c>
      <c r="L40" s="26" t="s">
        <v>242</v>
      </c>
      <c r="M40" s="18">
        <f>'[1]Data extraction-synthesis'!D39</f>
        <v>2014</v>
      </c>
      <c r="N40" s="36" t="s">
        <v>249</v>
      </c>
    </row>
    <row r="41" spans="1:14" ht="132.6" x14ac:dyDescent="0.3">
      <c r="A41" s="21" t="s">
        <v>226</v>
      </c>
      <c r="B41" s="18" t="str">
        <f>IF(COUNTIF('Test characteristics'!B41:K41,"X")&gt;0,"X","")</f>
        <v>X</v>
      </c>
      <c r="C41" s="18" t="str">
        <f>IF(COUNTIF('Test characteristics'!L41:BE41,"X")&gt;0,"X","")</f>
        <v>X</v>
      </c>
      <c r="D41" s="18" t="str">
        <f>IF(COUNTIF('Test characteristics'!BF41:BP41,"X")&gt;0,"X","")</f>
        <v>X</v>
      </c>
      <c r="E41" s="18" t="str">
        <f>IF(COUNTIF('Test characteristics'!BQ41:BR41,"X")&gt;0,"X","")</f>
        <v/>
      </c>
      <c r="F41" s="18" t="str">
        <f>IF(COUNTIF('Test characteristics'!BS41:CV41,"X")&gt;0,"X","")</f>
        <v>X</v>
      </c>
      <c r="G41" s="18" t="str">
        <f>IF(COUNTIF('Test characteristics'!CW41:DG41,"X")&gt;0,"X","")</f>
        <v/>
      </c>
      <c r="H41" s="18" t="str">
        <f>IF(COUNTIF('Test characteristics'!DH41,"X")&gt;0,"X","")</f>
        <v/>
      </c>
      <c r="I41" s="18" t="str">
        <f>IF(COUNTIF('Test characteristics'!DI41:EI41,"X")&gt;0,"X","")</f>
        <v>X</v>
      </c>
      <c r="J41" s="18" t="str">
        <f>IF(COUNTIF('Test characteristics'!EJ41:EK41,"X")&gt;0,"X","")</f>
        <v/>
      </c>
      <c r="L41" s="26" t="s">
        <v>237</v>
      </c>
      <c r="M41" s="18">
        <f>'[1]Data extraction-synthesis'!D40</f>
        <v>2014</v>
      </c>
      <c r="N41" s="36" t="s">
        <v>238</v>
      </c>
    </row>
    <row r="42" spans="1:14" ht="106.2" x14ac:dyDescent="0.3">
      <c r="A42" s="21" t="s">
        <v>227</v>
      </c>
      <c r="B42" s="18" t="str">
        <f>IF(COUNTIF('Test characteristics'!B42:K42,"X")&gt;0,"X","")</f>
        <v>X</v>
      </c>
      <c r="C42" s="18" t="str">
        <f>IF(COUNTIF('Test characteristics'!L42:BE42,"X")&gt;0,"X","")</f>
        <v>X</v>
      </c>
      <c r="D42" s="18" t="str">
        <f>IF(COUNTIF('Test characteristics'!BF42:BP42,"X")&gt;0,"X","")</f>
        <v>X</v>
      </c>
      <c r="E42" s="18" t="str">
        <f>IF(COUNTIF('Test characteristics'!BQ42:BR42,"X")&gt;0,"X","")</f>
        <v/>
      </c>
      <c r="F42" s="18" t="str">
        <f>IF(COUNTIF('Test characteristics'!BS42:CV42,"X")&gt;0,"X","")</f>
        <v>X</v>
      </c>
      <c r="G42" s="18" t="str">
        <f>IF(COUNTIF('Test characteristics'!CW42:DG42,"X")&gt;0,"X","")</f>
        <v>X</v>
      </c>
      <c r="H42" s="18" t="str">
        <f>IF(COUNTIF('Test characteristics'!DH42,"X")&gt;0,"X","")</f>
        <v/>
      </c>
      <c r="I42" s="18" t="str">
        <f>IF(COUNTIF('Test characteristics'!DI42:EI42,"X")&gt;0,"X","")</f>
        <v>X</v>
      </c>
      <c r="J42" s="18" t="str">
        <f>IF(COUNTIF('Test characteristics'!EJ42:EK42,"X")&gt;0,"X","")</f>
        <v/>
      </c>
      <c r="L42" s="26" t="s">
        <v>241</v>
      </c>
      <c r="M42" s="18">
        <f>'[1]Data extraction-synthesis'!D41</f>
        <v>2017</v>
      </c>
      <c r="N42" s="36" t="s">
        <v>243</v>
      </c>
    </row>
    <row r="43" spans="1:14" ht="106.2" x14ac:dyDescent="0.3">
      <c r="A43" s="21" t="s">
        <v>228</v>
      </c>
      <c r="B43" s="18" t="str">
        <f>IF(COUNTIF('Test characteristics'!B43:K43,"X")&gt;0,"X","")</f>
        <v>X</v>
      </c>
      <c r="C43" s="18" t="str">
        <f>IF(COUNTIF('Test characteristics'!L43:BE43,"X")&gt;0,"X","")</f>
        <v>X</v>
      </c>
      <c r="D43" s="18" t="str">
        <f>IF(COUNTIF('Test characteristics'!BF43:BP43,"X")&gt;0,"X","")</f>
        <v>X</v>
      </c>
      <c r="E43" s="18" t="str">
        <f>IF(COUNTIF('Test characteristics'!BQ43:BR43,"X")&gt;0,"X","")</f>
        <v/>
      </c>
      <c r="F43" s="18" t="str">
        <f>IF(COUNTIF('Test characteristics'!BS43:CV43,"X")&gt;0,"X","")</f>
        <v>X</v>
      </c>
      <c r="G43" s="18" t="str">
        <f>IF(COUNTIF('Test characteristics'!CW43:DG43,"X")&gt;0,"X","")</f>
        <v>X</v>
      </c>
      <c r="H43" s="18" t="str">
        <f>IF(COUNTIF('Test characteristics'!DH43,"X")&gt;0,"X","")</f>
        <v/>
      </c>
      <c r="I43" s="18" t="str">
        <f>IF(COUNTIF('Test characteristics'!DI43:EI43,"X")&gt;0,"X","")</f>
        <v>X</v>
      </c>
      <c r="J43" s="18" t="str">
        <f>IF(COUNTIF('Test characteristics'!EJ43:EK43,"X")&gt;0,"X","")</f>
        <v>X</v>
      </c>
      <c r="L43" s="26" t="s">
        <v>241</v>
      </c>
      <c r="M43" s="18">
        <f>'[1]Data extraction-synthesis'!D42</f>
        <v>2015</v>
      </c>
      <c r="N43" s="36" t="s">
        <v>243</v>
      </c>
    </row>
    <row r="44" spans="1:14" ht="93" x14ac:dyDescent="0.3">
      <c r="A44" s="21" t="s">
        <v>229</v>
      </c>
      <c r="B44" s="18" t="str">
        <f>IF(COUNTIF('Test characteristics'!B44:K44,"X")&gt;0,"X","")</f>
        <v>X</v>
      </c>
      <c r="C44" s="18" t="str">
        <f>IF(COUNTIF('Test characteristics'!L44:BE44,"X")&gt;0,"X","")</f>
        <v>X</v>
      </c>
      <c r="D44" s="18" t="str">
        <f>IF(COUNTIF('Test characteristics'!BF44:BP44,"X")&gt;0,"X","")</f>
        <v>X</v>
      </c>
      <c r="E44" s="18" t="str">
        <f>IF(COUNTIF('Test characteristics'!BQ44:BR44,"X")&gt;0,"X","")</f>
        <v>X</v>
      </c>
      <c r="F44" s="18" t="str">
        <f>IF(COUNTIF('Test characteristics'!BS44:CV44,"X")&gt;0,"X","")</f>
        <v>X</v>
      </c>
      <c r="G44" s="18" t="str">
        <f>IF(COUNTIF('Test characteristics'!CW44:DG44,"X")&gt;0,"X","")</f>
        <v>X</v>
      </c>
      <c r="H44" s="18" t="str">
        <f>IF(COUNTIF('Test characteristics'!DH44,"X")&gt;0,"X","")</f>
        <v/>
      </c>
      <c r="I44" s="18" t="str">
        <f>IF(COUNTIF('Test characteristics'!DI44:EI44,"X")&gt;0,"X","")</f>
        <v>X</v>
      </c>
      <c r="J44" s="18" t="str">
        <f>IF(COUNTIF('Test characteristics'!EJ44:EK44,"X")&gt;0,"X","")</f>
        <v>X</v>
      </c>
      <c r="L44" s="26" t="s">
        <v>237</v>
      </c>
      <c r="M44" s="18">
        <f>'[1]Data extraction-synthesis'!D43</f>
        <v>2015</v>
      </c>
      <c r="N44" s="36" t="s">
        <v>250</v>
      </c>
    </row>
    <row r="45" spans="1:14" ht="172.2" x14ac:dyDescent="0.3">
      <c r="A45" s="21" t="s">
        <v>230</v>
      </c>
      <c r="B45" s="18" t="str">
        <f>IF(COUNTIF('Test characteristics'!B45:K45,"X")&gt;0,"X","")</f>
        <v>X</v>
      </c>
      <c r="C45" s="18" t="str">
        <f>IF(COUNTIF('Test characteristics'!L45:BE45,"X")&gt;0,"X","")</f>
        <v>X</v>
      </c>
      <c r="D45" s="18" t="str">
        <f>IF(COUNTIF('Test characteristics'!BF45:BP45,"X")&gt;0,"X","")</f>
        <v>X</v>
      </c>
      <c r="E45" s="18" t="str">
        <f>IF(COUNTIF('Test characteristics'!BQ45:BR45,"X")&gt;0,"X","")</f>
        <v/>
      </c>
      <c r="F45" s="18" t="str">
        <f>IF(COUNTIF('Test characteristics'!BS45:CV45,"X")&gt;0,"X","")</f>
        <v>X</v>
      </c>
      <c r="G45" s="18" t="str">
        <f>IF(COUNTIF('Test characteristics'!CW45:DG45,"X")&gt;0,"X","")</f>
        <v>X</v>
      </c>
      <c r="H45" s="18" t="str">
        <f>IF(COUNTIF('Test characteristics'!DH45,"X")&gt;0,"X","")</f>
        <v/>
      </c>
      <c r="I45" s="18" t="str">
        <f>IF(COUNTIF('Test characteristics'!DI45:EI45,"X")&gt;0,"X","")</f>
        <v>X</v>
      </c>
      <c r="J45" s="18" t="str">
        <f>IF(COUNTIF('Test characteristics'!EJ45:EK45,"X")&gt;0,"X","")</f>
        <v>X</v>
      </c>
      <c r="L45" s="26" t="s">
        <v>241</v>
      </c>
      <c r="M45" s="18">
        <f>'[1]Data extraction-synthesis'!D44</f>
        <v>2015</v>
      </c>
      <c r="N45" s="36" t="s">
        <v>243</v>
      </c>
    </row>
    <row r="46" spans="1:14" ht="53.4" x14ac:dyDescent="0.3">
      <c r="A46" s="32" t="s">
        <v>231</v>
      </c>
      <c r="B46" s="18" t="str">
        <f>IF(COUNTIF('Test characteristics'!B46:K46,"X")&gt;0,"X","")</f>
        <v>X</v>
      </c>
      <c r="C46" s="18" t="str">
        <f>IF(COUNTIF('Test characteristics'!L46:BE46,"X")&gt;0,"X","")</f>
        <v>X</v>
      </c>
      <c r="D46" s="18" t="str">
        <f>IF(COUNTIF('Test characteristics'!BF46:BP46,"X")&gt;0,"X","")</f>
        <v/>
      </c>
      <c r="E46" s="18" t="str">
        <f>IF(COUNTIF('Test characteristics'!BQ46:BR46,"X")&gt;0,"X","")</f>
        <v/>
      </c>
      <c r="F46" s="18" t="str">
        <f>IF(COUNTIF('Test characteristics'!BS46:CV46,"X")&gt;0,"X","")</f>
        <v>X</v>
      </c>
      <c r="G46" s="18" t="str">
        <f>IF(COUNTIF('Test characteristics'!CW46:DG46,"X")&gt;0,"X","")</f>
        <v>X</v>
      </c>
      <c r="H46" s="18" t="str">
        <f>IF(COUNTIF('Test characteristics'!DH46,"X")&gt;0,"X","")</f>
        <v/>
      </c>
      <c r="I46" s="18" t="str">
        <f>IF(COUNTIF('Test characteristics'!DI46:EI46,"X")&gt;0,"X","")</f>
        <v>X</v>
      </c>
      <c r="J46" s="18" t="str">
        <f>IF(COUNTIF('Test characteristics'!EJ46:EK46,"X")&gt;0,"X","")</f>
        <v>X</v>
      </c>
      <c r="L46" s="26" t="s">
        <v>251</v>
      </c>
      <c r="M46" s="18">
        <v>2017</v>
      </c>
      <c r="N46" s="36" t="s">
        <v>243</v>
      </c>
    </row>
    <row r="47" spans="1:14" x14ac:dyDescent="0.3">
      <c r="A47" s="23" t="s">
        <v>232</v>
      </c>
      <c r="B47" s="18">
        <f>COUNTIF(B3:B46,"X")</f>
        <v>44</v>
      </c>
      <c r="C47" s="18">
        <f t="shared" ref="C47:J47" si="8">COUNTIF(C3:C46,"X")</f>
        <v>44</v>
      </c>
      <c r="D47" s="18">
        <f t="shared" si="8"/>
        <v>43</v>
      </c>
      <c r="E47" s="18">
        <f t="shared" si="8"/>
        <v>2</v>
      </c>
      <c r="F47" s="18">
        <f t="shared" si="8"/>
        <v>39</v>
      </c>
      <c r="G47" s="18">
        <f t="shared" si="8"/>
        <v>34</v>
      </c>
      <c r="H47" s="18">
        <f t="shared" si="8"/>
        <v>3</v>
      </c>
      <c r="I47" s="18">
        <f t="shared" si="8"/>
        <v>39</v>
      </c>
      <c r="J47" s="18">
        <f t="shared" si="8"/>
        <v>23</v>
      </c>
    </row>
    <row r="48" spans="1:14" x14ac:dyDescent="0.3">
      <c r="A48" s="23" t="s">
        <v>252</v>
      </c>
      <c r="B48" s="30">
        <f>B47/44</f>
        <v>1</v>
      </c>
      <c r="C48" s="30">
        <f t="shared" ref="C48:J48" si="9">C47/44</f>
        <v>1</v>
      </c>
      <c r="D48" s="30">
        <f t="shared" si="9"/>
        <v>0.97727272727272729</v>
      </c>
      <c r="E48" s="30">
        <f t="shared" si="9"/>
        <v>4.5454545454545456E-2</v>
      </c>
      <c r="F48" s="30">
        <f t="shared" si="9"/>
        <v>0.88636363636363635</v>
      </c>
      <c r="G48" s="30">
        <f t="shared" si="9"/>
        <v>0.77272727272727271</v>
      </c>
      <c r="H48" s="30">
        <f t="shared" si="9"/>
        <v>6.8181818181818177E-2</v>
      </c>
      <c r="I48" s="30">
        <f t="shared" si="9"/>
        <v>0.88636363636363635</v>
      </c>
      <c r="J48" s="30">
        <f t="shared" si="9"/>
        <v>0.52272727272727271</v>
      </c>
    </row>
    <row r="49" spans="1:17" ht="40.200000000000003" hidden="1" x14ac:dyDescent="0.3">
      <c r="A49" s="25" t="s">
        <v>239</v>
      </c>
      <c r="B49" s="18">
        <f>COUNTIFS(B3:B46,"X",$L$3:$L$46,"Vector-borne disease/infection")</f>
        <v>14</v>
      </c>
      <c r="C49" s="18">
        <f t="shared" ref="C49:J49" si="10">COUNTIFS(C3:C46,"X",$L$3:$L$46,"Vector-borne disease/infection")</f>
        <v>14</v>
      </c>
      <c r="D49" s="18">
        <f t="shared" si="10"/>
        <v>14</v>
      </c>
      <c r="E49" s="18">
        <f t="shared" si="10"/>
        <v>1</v>
      </c>
      <c r="F49" s="18">
        <f t="shared" si="10"/>
        <v>12</v>
      </c>
      <c r="G49" s="18">
        <f t="shared" si="10"/>
        <v>10</v>
      </c>
      <c r="H49" s="18">
        <f t="shared" si="10"/>
        <v>2</v>
      </c>
      <c r="I49" s="18">
        <f t="shared" si="10"/>
        <v>12</v>
      </c>
      <c r="J49" s="18">
        <f t="shared" si="10"/>
        <v>4</v>
      </c>
      <c r="N49" s="30"/>
    </row>
    <row r="50" spans="1:17" ht="40.200000000000003" hidden="1" x14ac:dyDescent="0.3">
      <c r="A50" s="25" t="s">
        <v>241</v>
      </c>
      <c r="B50" s="18">
        <f>COUNTIFS(B3:B46,"X",$L$3:$L$46,"Neglected tropical diseases")</f>
        <v>14</v>
      </c>
      <c r="C50" s="18">
        <f t="shared" ref="C50:J50" si="11">COUNTIFS(C3:C46,"X",$L$3:$L$46,"Neglected tropical diseases")</f>
        <v>14</v>
      </c>
      <c r="D50" s="18">
        <f t="shared" si="11"/>
        <v>14</v>
      </c>
      <c r="E50" s="18">
        <f t="shared" si="11"/>
        <v>1</v>
      </c>
      <c r="F50" s="18">
        <f t="shared" si="11"/>
        <v>11</v>
      </c>
      <c r="G50" s="18">
        <f t="shared" si="11"/>
        <v>9</v>
      </c>
      <c r="H50" s="18">
        <f t="shared" si="11"/>
        <v>0</v>
      </c>
      <c r="I50" s="18">
        <f t="shared" si="11"/>
        <v>11</v>
      </c>
      <c r="J50" s="18">
        <f t="shared" si="11"/>
        <v>7</v>
      </c>
      <c r="N50" s="30"/>
    </row>
    <row r="51" spans="1:17" ht="53.4" hidden="1" x14ac:dyDescent="0.3">
      <c r="A51" s="25" t="s">
        <v>242</v>
      </c>
      <c r="B51" s="18">
        <f>COUNTIFS(B3:B46,"X",$L$3:$L$46,"Sexually transmitted infections/diseases")</f>
        <v>7</v>
      </c>
      <c r="C51" s="18">
        <f t="shared" ref="C51:J51" si="12">COUNTIFS(C3:C46,"X",$L$3:$L$46,"Sexually transmitted infections/diseases")</f>
        <v>7</v>
      </c>
      <c r="D51" s="18">
        <f t="shared" si="12"/>
        <v>7</v>
      </c>
      <c r="E51" s="18">
        <f t="shared" si="12"/>
        <v>0</v>
      </c>
      <c r="F51" s="18">
        <f t="shared" si="12"/>
        <v>7</v>
      </c>
      <c r="G51" s="18">
        <f t="shared" si="12"/>
        <v>7</v>
      </c>
      <c r="H51" s="18">
        <f t="shared" si="12"/>
        <v>0</v>
      </c>
      <c r="I51" s="18">
        <f t="shared" si="12"/>
        <v>7</v>
      </c>
      <c r="J51" s="18">
        <f t="shared" si="12"/>
        <v>6</v>
      </c>
      <c r="N51" s="30"/>
    </row>
    <row r="52" spans="1:17" ht="27" hidden="1" x14ac:dyDescent="0.3">
      <c r="A52" s="25" t="s">
        <v>244</v>
      </c>
      <c r="B52" s="18">
        <f>COUNTIFS(B3:B46,"X",$L$3:$L$46,"Respiratory infection")</f>
        <v>6</v>
      </c>
      <c r="C52" s="18">
        <f t="shared" ref="C52:J52" si="13">COUNTIFS(C3:C46,"X",$L$3:$L$46,"Respiratory infection")</f>
        <v>6</v>
      </c>
      <c r="D52" s="18">
        <f t="shared" si="13"/>
        <v>6</v>
      </c>
      <c r="E52" s="18">
        <f t="shared" si="13"/>
        <v>0</v>
      </c>
      <c r="F52" s="18">
        <f t="shared" si="13"/>
        <v>6</v>
      </c>
      <c r="G52" s="18">
        <f t="shared" si="13"/>
        <v>5</v>
      </c>
      <c r="H52" s="18">
        <f t="shared" si="13"/>
        <v>1</v>
      </c>
      <c r="I52" s="18">
        <f t="shared" si="13"/>
        <v>6</v>
      </c>
      <c r="J52" s="18">
        <f t="shared" si="13"/>
        <v>3</v>
      </c>
      <c r="N52" s="30"/>
      <c r="O52" s="31"/>
      <c r="Q52" s="30"/>
    </row>
    <row r="53" spans="1:17" ht="27" hidden="1" x14ac:dyDescent="0.3">
      <c r="A53" s="25" t="s">
        <v>245</v>
      </c>
      <c r="B53" s="18">
        <f>COUNTIFS(B3:B46,"X",$L$3:$L$46,"Fever")</f>
        <v>1</v>
      </c>
      <c r="C53" s="18">
        <f t="shared" ref="C53:J53" si="14">COUNTIFS(C3:C46,"X",$L$3:$L$46,"Fever")</f>
        <v>1</v>
      </c>
      <c r="D53" s="18">
        <f t="shared" si="14"/>
        <v>0</v>
      </c>
      <c r="E53" s="18">
        <f t="shared" si="14"/>
        <v>0</v>
      </c>
      <c r="F53" s="18">
        <f t="shared" si="14"/>
        <v>1</v>
      </c>
      <c r="G53" s="18">
        <f t="shared" si="14"/>
        <v>1</v>
      </c>
      <c r="H53" s="18">
        <f t="shared" si="14"/>
        <v>0</v>
      </c>
      <c r="I53" s="18">
        <f t="shared" si="14"/>
        <v>1</v>
      </c>
      <c r="J53" s="18">
        <f t="shared" si="14"/>
        <v>1</v>
      </c>
      <c r="N53" s="30"/>
    </row>
    <row r="54" spans="1:17" hidden="1" x14ac:dyDescent="0.3">
      <c r="A54" s="25" t="s">
        <v>246</v>
      </c>
      <c r="B54" s="18">
        <f>COUNTIFS(B3:B45,"X",$L$3:$L$45,"Ebola virus")</f>
        <v>1</v>
      </c>
      <c r="C54" s="18">
        <f t="shared" ref="C54:J54" si="15">COUNTIFS(C3:C45,"X",$L$3:$L$45,"Ebola virus")</f>
        <v>1</v>
      </c>
      <c r="D54" s="18">
        <f t="shared" si="15"/>
        <v>1</v>
      </c>
      <c r="E54" s="18">
        <f t="shared" si="15"/>
        <v>0</v>
      </c>
      <c r="F54" s="18">
        <f t="shared" si="15"/>
        <v>1</v>
      </c>
      <c r="G54" s="18">
        <f t="shared" si="15"/>
        <v>1</v>
      </c>
      <c r="H54" s="18">
        <f t="shared" si="15"/>
        <v>0</v>
      </c>
      <c r="I54" s="18">
        <f t="shared" si="15"/>
        <v>1</v>
      </c>
      <c r="J54" s="18">
        <f t="shared" si="15"/>
        <v>1</v>
      </c>
      <c r="N54" s="30"/>
    </row>
    <row r="55" spans="1:17" hidden="1" x14ac:dyDescent="0.3">
      <c r="A55" s="25" t="s">
        <v>247</v>
      </c>
      <c r="B55" s="18">
        <f>COUNTIFS(B3:B46,"X",$L$3:$L$46,"Meningitis")</f>
        <v>1</v>
      </c>
      <c r="C55" s="18">
        <f t="shared" ref="C55:J55" si="16">COUNTIFS(C3:C46,"X",$L$3:$L$46,"Meningitis")</f>
        <v>1</v>
      </c>
      <c r="D55" s="18">
        <f t="shared" si="16"/>
        <v>1</v>
      </c>
      <c r="E55" s="18">
        <f t="shared" si="16"/>
        <v>0</v>
      </c>
      <c r="F55" s="18">
        <f t="shared" si="16"/>
        <v>1</v>
      </c>
      <c r="G55" s="18">
        <f t="shared" si="16"/>
        <v>1</v>
      </c>
      <c r="H55" s="18">
        <f t="shared" si="16"/>
        <v>0</v>
      </c>
      <c r="I55" s="18">
        <f t="shared" si="16"/>
        <v>1</v>
      </c>
      <c r="J55" s="18">
        <f t="shared" si="16"/>
        <v>1</v>
      </c>
      <c r="N55" s="30"/>
    </row>
    <row r="56" spans="1:17" hidden="1" x14ac:dyDescent="0.3">
      <c r="B56" s="33">
        <f>SUM(B49:B55)</f>
        <v>44</v>
      </c>
      <c r="C56" s="33">
        <f t="shared" ref="C56:J56" si="17">SUM(C49:C55)</f>
        <v>44</v>
      </c>
      <c r="D56" s="33">
        <f t="shared" si="17"/>
        <v>43</v>
      </c>
      <c r="E56" s="33">
        <f t="shared" si="17"/>
        <v>2</v>
      </c>
      <c r="F56" s="33">
        <f t="shared" si="17"/>
        <v>39</v>
      </c>
      <c r="G56" s="33">
        <f t="shared" si="17"/>
        <v>34</v>
      </c>
      <c r="H56" s="33">
        <f t="shared" si="17"/>
        <v>3</v>
      </c>
      <c r="I56" s="33">
        <f t="shared" si="17"/>
        <v>39</v>
      </c>
      <c r="J56" s="33">
        <f t="shared" si="17"/>
        <v>23</v>
      </c>
    </row>
    <row r="57" spans="1:17" ht="24" x14ac:dyDescent="0.3">
      <c r="B57" s="20" t="s">
        <v>162</v>
      </c>
      <c r="C57" s="20" t="s">
        <v>233</v>
      </c>
      <c r="D57" s="20" t="s">
        <v>164</v>
      </c>
      <c r="E57" s="20" t="s">
        <v>103</v>
      </c>
      <c r="F57" s="20" t="s">
        <v>166</v>
      </c>
      <c r="G57" s="20" t="s">
        <v>167</v>
      </c>
      <c r="H57" s="20" t="s">
        <v>131</v>
      </c>
      <c r="I57" s="20" t="s">
        <v>168</v>
      </c>
      <c r="J57" s="20" t="s">
        <v>165</v>
      </c>
    </row>
    <row r="58" spans="1:17" x14ac:dyDescent="0.3">
      <c r="B58" s="18">
        <v>44</v>
      </c>
      <c r="C58" s="18">
        <v>44</v>
      </c>
      <c r="D58" s="18">
        <v>43</v>
      </c>
      <c r="E58" s="18">
        <v>39</v>
      </c>
      <c r="F58" s="18">
        <v>39</v>
      </c>
      <c r="G58" s="18">
        <v>34</v>
      </c>
      <c r="H58" s="18">
        <v>23</v>
      </c>
      <c r="I58" s="18">
        <v>3</v>
      </c>
      <c r="J58" s="18">
        <v>2</v>
      </c>
    </row>
    <row r="59" spans="1:17" x14ac:dyDescent="0.3">
      <c r="B59" s="30">
        <v>1</v>
      </c>
      <c r="C59" s="30">
        <v>1</v>
      </c>
      <c r="D59" s="30">
        <v>0.97727272727272729</v>
      </c>
      <c r="E59" s="30">
        <v>0.88636363636363635</v>
      </c>
      <c r="F59" s="30">
        <v>0.88636363636363635</v>
      </c>
      <c r="G59" s="30">
        <v>0.77272727272727271</v>
      </c>
      <c r="H59" s="30">
        <v>0.52272727272727271</v>
      </c>
      <c r="I59" s="30">
        <v>6.8181818181818177E-2</v>
      </c>
      <c r="J59" s="30">
        <v>4.5454545454545456E-2</v>
      </c>
    </row>
    <row r="61" spans="1:17" x14ac:dyDescent="0.3">
      <c r="B61" s="34"/>
      <c r="C61" s="34"/>
      <c r="D61" s="34"/>
      <c r="E61" s="34"/>
      <c r="F61" s="34"/>
      <c r="G61" s="34"/>
      <c r="H61" s="34"/>
      <c r="I61" s="34"/>
      <c r="J61" s="34"/>
    </row>
    <row r="62" spans="1:17" x14ac:dyDescent="0.3">
      <c r="B62" s="34"/>
    </row>
  </sheetData>
  <sheetProtection sheet="1" objects="1" scenarios="1"/>
  <conditionalFormatting sqref="AV4:HG4">
    <cfRule type="top10" dxfId="0" priority="2" rank="30"/>
  </conditionalFormatting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1" ma:contentTypeDescription="Create a new document." ma:contentTypeScope="" ma:versionID="c331a7cf57c912513119c9f053ed9cba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cb960730ac3bbc728fcf90f5c040f55b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BB03B8-28C9-4426-A8AE-36C6DBB3F8CF}"/>
</file>

<file path=customXml/itemProps2.xml><?xml version="1.0" encoding="utf-8"?>
<ds:datastoreItem xmlns:ds="http://schemas.openxmlformats.org/officeDocument/2006/customXml" ds:itemID="{A72D771D-9CAC-4CD1-BE2A-AC99F6015EC3}"/>
</file>

<file path=customXml/itemProps3.xml><?xml version="1.0" encoding="utf-8"?>
<ds:datastoreItem xmlns:ds="http://schemas.openxmlformats.org/officeDocument/2006/customXml" ds:itemID="{C2192F19-B6C7-40D7-800F-19ED65999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Unmet clinical need</vt:lpstr>
      <vt:lpstr>Analytical performance</vt:lpstr>
      <vt:lpstr>Clinical validity</vt:lpstr>
      <vt:lpstr>Human factors</vt:lpstr>
      <vt:lpstr>Infrastructural requirements</vt:lpstr>
      <vt:lpstr>Other clusters</vt:lpstr>
      <vt:lpstr>Non-test Characteristics</vt:lpstr>
      <vt:lpstr>Test characteristics</vt:lpstr>
      <vt:lpstr>Charact clustering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Cocco</dc:creator>
  <cp:keywords/>
  <dc:description/>
  <cp:lastModifiedBy>Paola Cocco</cp:lastModifiedBy>
  <cp:revision/>
  <dcterms:created xsi:type="dcterms:W3CDTF">2020-02-26T15:32:39Z</dcterms:created>
  <dcterms:modified xsi:type="dcterms:W3CDTF">2021-09-28T15:49:28Z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